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\Dropbox (WiLS)\WiLS-wide\WPLC\Board, Committees, and Workgroups\Board\Meeting Materials\2018\2018-8\"/>
    </mc:Choice>
  </mc:AlternateContent>
  <bookViews>
    <workbookView xWindow="5610" yWindow="645" windowWidth="14460" windowHeight="10365" activeTab="4"/>
  </bookViews>
  <sheets>
    <sheet name="2018 budget" sheetId="1" r:id="rId1"/>
    <sheet name="Expense detail" sheetId="20" r:id="rId2"/>
    <sheet name="Income detail" sheetId="19" r:id="rId3"/>
    <sheet name="Other income detail" sheetId="21" r:id="rId4"/>
    <sheet name="Donations detail" sheetId="22" r:id="rId5"/>
  </sheets>
  <definedNames>
    <definedName name="_xlnm.Print_Area" localSheetId="2">'Income detail'!$A$1:$B$19</definedName>
  </definedNames>
  <calcPr calcId="162913"/>
  <fileRecoveryPr autoRecover="0"/>
</workbook>
</file>

<file path=xl/calcChain.xml><?xml version="1.0" encoding="utf-8"?>
<calcChain xmlns="http://schemas.openxmlformats.org/spreadsheetml/2006/main">
  <c r="D26" i="1" l="1"/>
  <c r="AV316" i="20" l="1"/>
  <c r="D29" i="1" s="1"/>
  <c r="E29" i="1" s="1"/>
  <c r="E12" i="1"/>
  <c r="B9" i="22" l="1"/>
  <c r="I19" i="19"/>
  <c r="B19" i="19" l="1"/>
  <c r="D48" i="19"/>
  <c r="D19" i="19" s="1"/>
  <c r="M18" i="19" l="1"/>
  <c r="L18" i="19"/>
  <c r="L3" i="19" l="1"/>
  <c r="L4" i="19"/>
  <c r="L5" i="19"/>
  <c r="L6" i="19"/>
  <c r="L7" i="19"/>
  <c r="L8" i="19"/>
  <c r="L9" i="19"/>
  <c r="L10" i="19"/>
  <c r="L11" i="19"/>
  <c r="L12" i="19"/>
  <c r="L13" i="19"/>
  <c r="L14" i="19"/>
  <c r="L15" i="19"/>
  <c r="L16" i="19"/>
  <c r="L17" i="19"/>
  <c r="L2" i="19"/>
  <c r="M3" i="19"/>
  <c r="M4" i="19"/>
  <c r="B48" i="19" l="1"/>
  <c r="N20" i="20" l="1"/>
  <c r="D23" i="1" s="1"/>
  <c r="C28" i="1" l="1"/>
  <c r="C27" i="1"/>
  <c r="C22" i="1"/>
  <c r="C24" i="1"/>
  <c r="AB316" i="20" l="1"/>
  <c r="D25" i="1" s="1"/>
  <c r="E25" i="1" s="1"/>
  <c r="G9" i="21"/>
  <c r="D10" i="1" s="1"/>
  <c r="E23" i="1"/>
  <c r="N316" i="20"/>
  <c r="R316" i="20" l="1"/>
  <c r="AJ316" i="20" l="1"/>
  <c r="E7" i="1" l="1"/>
  <c r="AF316" i="20"/>
  <c r="E26" i="1" s="1"/>
  <c r="AZ316" i="20"/>
  <c r="D30" i="1" s="1"/>
  <c r="E30" i="1" s="1"/>
  <c r="AR316" i="20"/>
  <c r="D28" i="1" s="1"/>
  <c r="E28" i="1" s="1"/>
  <c r="AN316" i="20"/>
  <c r="D27" i="1" s="1"/>
  <c r="E27" i="1" s="1"/>
  <c r="X316" i="20"/>
  <c r="D24" i="1" s="1"/>
  <c r="E24" i="1" s="1"/>
  <c r="J316" i="20"/>
  <c r="D21" i="1" s="1"/>
  <c r="E21" i="1" s="1"/>
  <c r="F316" i="20"/>
  <c r="D20" i="1" s="1"/>
  <c r="E20" i="1" s="1"/>
  <c r="B316" i="20"/>
  <c r="D8" i="1"/>
  <c r="E8" i="1" s="1"/>
  <c r="B9" i="21"/>
  <c r="D22" i="1"/>
  <c r="E22" i="1" s="1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2" i="19"/>
  <c r="D11" i="1"/>
  <c r="D6" i="1"/>
  <c r="J27" i="19"/>
  <c r="J26" i="19"/>
  <c r="J25" i="19"/>
  <c r="C32" i="1"/>
  <c r="C14" i="1" s="1"/>
  <c r="D19" i="1" l="1"/>
  <c r="E19" i="1" s="1"/>
  <c r="M19" i="19"/>
  <c r="E10" i="1"/>
  <c r="D9" i="1"/>
  <c r="E9" i="1" s="1"/>
  <c r="E6" i="1"/>
  <c r="J28" i="19"/>
  <c r="E11" i="1"/>
  <c r="D32" i="1" l="1"/>
  <c r="E32" i="1" s="1"/>
  <c r="E14" i="1"/>
  <c r="D14" i="1"/>
  <c r="D35" i="1" l="1"/>
</calcChain>
</file>

<file path=xl/sharedStrings.xml><?xml version="1.0" encoding="utf-8"?>
<sst xmlns="http://schemas.openxmlformats.org/spreadsheetml/2006/main" count="413" uniqueCount="366">
  <si>
    <t>Income</t>
  </si>
  <si>
    <t>Member shares</t>
  </si>
  <si>
    <t>Other income</t>
  </si>
  <si>
    <t>Website</t>
  </si>
  <si>
    <t>Program management</t>
  </si>
  <si>
    <t>R &amp; D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</si>
  <si>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</si>
  <si>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</si>
  <si>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</si>
  <si>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</si>
  <si>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</si>
  <si>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</si>
  <si>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</si>
  <si>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 xml:space="preserve">Carryover </t>
  </si>
  <si>
    <t>a.</t>
  </si>
  <si>
    <t>e.</t>
  </si>
  <si>
    <t>f.</t>
  </si>
  <si>
    <t>Partner</t>
  </si>
  <si>
    <t>Reserve</t>
  </si>
  <si>
    <t>h.</t>
  </si>
  <si>
    <t>i.</t>
  </si>
  <si>
    <t>Digital Newspaper Hosting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</si>
  <si>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</si>
  <si>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</si>
  <si>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</si>
  <si>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</si>
  <si>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</si>
  <si>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</si>
  <si>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</si>
  <si>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</si>
  <si>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</si>
  <si>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</si>
  <si>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</si>
  <si>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</si>
  <si>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</si>
  <si>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</si>
  <si>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</si>
  <si>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</si>
  <si>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</si>
  <si>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</si>
  <si>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</si>
  <si>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</si>
  <si>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Big Bend</t>
  </si>
  <si>
    <t>Brookfield</t>
  </si>
  <si>
    <t>Butler</t>
  </si>
  <si>
    <t>Delafield</t>
  </si>
  <si>
    <t>Eagle</t>
  </si>
  <si>
    <t>Elm Grove</t>
  </si>
  <si>
    <t>Fort Atkinson</t>
  </si>
  <si>
    <t>Hartland</t>
  </si>
  <si>
    <t>Jefferson</t>
  </si>
  <si>
    <t>Johnson Creek</t>
  </si>
  <si>
    <t>Lake Mills</t>
  </si>
  <si>
    <t>M Falls</t>
  </si>
  <si>
    <t>Mukwonago</t>
  </si>
  <si>
    <t>Muskego</t>
  </si>
  <si>
    <t>New Berlin</t>
  </si>
  <si>
    <t>North Lake</t>
  </si>
  <si>
    <t>Oconomowoc</t>
  </si>
  <si>
    <t>Palmyra</t>
  </si>
  <si>
    <t>Pewaukee</t>
  </si>
  <si>
    <t>Sussex</t>
  </si>
  <si>
    <t>Waterloo</t>
  </si>
  <si>
    <t>Watertown</t>
  </si>
  <si>
    <t>Waukesha</t>
  </si>
  <si>
    <t>Whitewater</t>
  </si>
  <si>
    <t>Bridges</t>
  </si>
  <si>
    <t>Invoice #</t>
  </si>
  <si>
    <t>Invoiced amount</t>
  </si>
  <si>
    <t>Date of invoice</t>
  </si>
  <si>
    <t>Date paid</t>
  </si>
  <si>
    <t>Amount Received To-Date</t>
  </si>
  <si>
    <t>Monarch Library System</t>
  </si>
  <si>
    <t>Buying Pool</t>
  </si>
  <si>
    <t>Bridges Buying Pool</t>
  </si>
  <si>
    <t>Bridges Buying Pool Breakdown</t>
  </si>
  <si>
    <t>Invoice Total</t>
  </si>
  <si>
    <t>Program Management</t>
  </si>
  <si>
    <t>OverDrive Hosting</t>
  </si>
  <si>
    <t>OverDrive Content</t>
  </si>
  <si>
    <t>Price before Credit</t>
  </si>
  <si>
    <t>Credit Amount</t>
  </si>
  <si>
    <t>Date Paid</t>
  </si>
  <si>
    <t>R&amp;D</t>
  </si>
  <si>
    <t>Totals</t>
  </si>
  <si>
    <t>YTD</t>
  </si>
  <si>
    <t>Difference</t>
  </si>
  <si>
    <t>Donations</t>
  </si>
  <si>
    <t xml:space="preserve">What </t>
  </si>
  <si>
    <t>Amount</t>
  </si>
  <si>
    <t>Date</t>
  </si>
  <si>
    <t>From</t>
  </si>
  <si>
    <t>Marked in Sage</t>
  </si>
  <si>
    <t>Allocated for certain collection?</t>
  </si>
  <si>
    <t>BALANCE</t>
  </si>
  <si>
    <t>Research program</t>
  </si>
  <si>
    <t>j.</t>
  </si>
  <si>
    <t>00669DA17100600</t>
  </si>
  <si>
    <t>00669DA17100946</t>
  </si>
  <si>
    <t>00669CO17101841</t>
  </si>
  <si>
    <t>00669CO17101842</t>
  </si>
  <si>
    <t>00669CO17101892</t>
  </si>
  <si>
    <t>00669CO17101893</t>
  </si>
  <si>
    <t>2018 budget</t>
  </si>
  <si>
    <t xml:space="preserve">e. </t>
  </si>
  <si>
    <t>Digital Content:  Advantage</t>
  </si>
  <si>
    <t>Digital Content: Advantage</t>
  </si>
  <si>
    <t xml:space="preserve">d. </t>
  </si>
  <si>
    <t>Digital Newspaper Uploads</t>
  </si>
  <si>
    <t>Digital Newspaper Upload Income</t>
  </si>
  <si>
    <t>g.</t>
  </si>
  <si>
    <t>Digital Newspaper Upload</t>
  </si>
  <si>
    <t>k.</t>
  </si>
  <si>
    <t>Expenses</t>
  </si>
  <si>
    <t>Carryover is allocated in expenses as follows:</t>
  </si>
  <si>
    <t xml:space="preserve">Digital content: $16,038.17 </t>
  </si>
  <si>
    <t>R&amp;D: $6,320</t>
  </si>
  <si>
    <t>Reserve: $23,559.96</t>
  </si>
  <si>
    <t>Newspapers: $5,398.62</t>
  </si>
  <si>
    <t>H-0047787</t>
  </si>
  <si>
    <t>00669CO18000811</t>
  </si>
  <si>
    <t>00669CO18000812</t>
  </si>
  <si>
    <t>00669CO18000814</t>
  </si>
  <si>
    <t>00669CO18000813</t>
  </si>
  <si>
    <t>00669CO18000815</t>
  </si>
  <si>
    <t>00669CO18000817</t>
  </si>
  <si>
    <t>00669CO18000816</t>
  </si>
  <si>
    <t>00669CO18002316</t>
  </si>
  <si>
    <t>00669DA18003407</t>
  </si>
  <si>
    <t>00669CO18002839</t>
  </si>
  <si>
    <t>00669DA18005527</t>
  </si>
  <si>
    <t>00669CO18005495</t>
  </si>
  <si>
    <t>00669CO18005496</t>
  </si>
  <si>
    <t>00669CO18005493</t>
  </si>
  <si>
    <t>00669CO18005494</t>
  </si>
  <si>
    <t>00669CO18005497</t>
  </si>
  <si>
    <t>00669CO18005504</t>
  </si>
  <si>
    <t>00669CO18005509</t>
  </si>
  <si>
    <t>00669CO18005508</t>
  </si>
  <si>
    <t>00669CO18005510</t>
  </si>
  <si>
    <t>00669DA18006583</t>
  </si>
  <si>
    <t>00669CO18007043</t>
  </si>
  <si>
    <t>00669CO18007048</t>
  </si>
  <si>
    <t>00669CO18007047</t>
  </si>
  <si>
    <t>00669DA18008764</t>
  </si>
  <si>
    <t>00669DA18010211</t>
  </si>
  <si>
    <t>00669CO18009898</t>
  </si>
  <si>
    <t>00669CO18009901</t>
  </si>
  <si>
    <t>00669CO18009902</t>
  </si>
  <si>
    <t>00669CO18009900</t>
  </si>
  <si>
    <t>00669CO18009904</t>
  </si>
  <si>
    <t>00669CO18009903</t>
  </si>
  <si>
    <t>00669CO18009920</t>
  </si>
  <si>
    <t>00669CO18009939</t>
  </si>
  <si>
    <t>CD0066918010994</t>
  </si>
  <si>
    <t>CD0066918010999</t>
  </si>
  <si>
    <t>CD0066918011000</t>
  </si>
  <si>
    <t>CD0066918011001</t>
  </si>
  <si>
    <t>CD0066918011002</t>
  </si>
  <si>
    <t>CD0066918011003</t>
  </si>
  <si>
    <t>CD0066918011004</t>
  </si>
  <si>
    <t>CD0066918011005</t>
  </si>
  <si>
    <t>CD0066918011008</t>
  </si>
  <si>
    <t>CD0066918011009</t>
  </si>
  <si>
    <t>CD0066918011010</t>
  </si>
  <si>
    <t>CD0066918011011</t>
  </si>
  <si>
    <t>CD0066918011012</t>
  </si>
  <si>
    <t>CD0066918011013</t>
  </si>
  <si>
    <t>CD0066918011093</t>
  </si>
  <si>
    <t>CD0066918011094</t>
  </si>
  <si>
    <t>00669DA18013498</t>
  </si>
  <si>
    <t>00669DA18014254</t>
  </si>
  <si>
    <t>00669CO18014064</t>
  </si>
  <si>
    <t>00669CO18014063</t>
  </si>
  <si>
    <t>00669CO18015251</t>
  </si>
  <si>
    <t>00669CO18017144</t>
  </si>
  <si>
    <t>00669CO18017149</t>
  </si>
  <si>
    <t>00669CO18017150</t>
  </si>
  <si>
    <t>00669CO18017148</t>
  </si>
  <si>
    <t>00669CO18017151</t>
  </si>
  <si>
    <t>00669CO18017147</t>
  </si>
  <si>
    <t>00669CO18017161</t>
  </si>
  <si>
    <t>00669CO18017173</t>
  </si>
  <si>
    <t>00669DA18018325</t>
  </si>
  <si>
    <t>00669DA18022222</t>
  </si>
  <si>
    <t>00669DA18023949</t>
  </si>
  <si>
    <t>00669DA18027408</t>
  </si>
  <si>
    <t>00669CO18027075</t>
  </si>
  <si>
    <t>00669CO18027074</t>
  </si>
  <si>
    <t>00669CO18027076</t>
  </si>
  <si>
    <t>00669CO18027086</t>
  </si>
  <si>
    <t>00669CO18027085</t>
  </si>
  <si>
    <t>00669DA18028181</t>
  </si>
  <si>
    <t>00669DA18031197</t>
  </si>
  <si>
    <t>00669DA18032071</t>
  </si>
  <si>
    <t>00669MA17104126</t>
  </si>
  <si>
    <t>00669CO18015252</t>
  </si>
  <si>
    <t>00669CO18015253</t>
  </si>
  <si>
    <t>see below</t>
  </si>
  <si>
    <t>Madison Public Library</t>
  </si>
  <si>
    <t>n/a</t>
  </si>
  <si>
    <t>00669DA18034499</t>
  </si>
  <si>
    <t>00669DA18036143</t>
  </si>
  <si>
    <t>00669DA18037677</t>
  </si>
  <si>
    <t>00669CO18032673</t>
  </si>
  <si>
    <t>00669CO18032693</t>
  </si>
  <si>
    <t>00669CO18032668</t>
  </si>
  <si>
    <t>00669CO18032694</t>
  </si>
  <si>
    <t>00669CO18032658</t>
  </si>
  <si>
    <t>00669CO18032659</t>
  </si>
  <si>
    <t>00669CO18032660</t>
  </si>
  <si>
    <t>00669CO18032667</t>
  </si>
  <si>
    <t>00669CO18032695</t>
  </si>
  <si>
    <t>00669CO18032681</t>
  </si>
  <si>
    <t>00669CO18032696</t>
  </si>
  <si>
    <t>00669CO18032674</t>
  </si>
  <si>
    <t>na</t>
  </si>
  <si>
    <t>OCLC,0000582778</t>
  </si>
  <si>
    <t>OCLC,0000588068</t>
  </si>
  <si>
    <t>2018 Project Management</t>
  </si>
  <si>
    <t>WPLC cont to RecWI</t>
  </si>
  <si>
    <t>Bibliolabs LLC</t>
  </si>
  <si>
    <t>00669CO18042768</t>
  </si>
  <si>
    <t>00669CO18042769</t>
  </si>
  <si>
    <t>00669CO18042770</t>
  </si>
  <si>
    <t>00669CO18042803</t>
  </si>
  <si>
    <t>00669CO18042804</t>
  </si>
  <si>
    <t>00669CO18042810</t>
  </si>
  <si>
    <t>00669CO18042811</t>
  </si>
  <si>
    <t>00669CO18042812</t>
  </si>
  <si>
    <t>00669CO18042813</t>
  </si>
  <si>
    <t>00669CO18047980</t>
  </si>
  <si>
    <t>00669CO18047999</t>
  </si>
  <si>
    <t>00669CO18048000</t>
  </si>
  <si>
    <t>00669CO18048003</t>
  </si>
  <si>
    <t>00669CO18048011</t>
  </si>
  <si>
    <t>00669CO18048012</t>
  </si>
  <si>
    <t>00669CO18052671</t>
  </si>
  <si>
    <t>00669CO18052672</t>
  </si>
  <si>
    <t>00669CO18052673</t>
  </si>
  <si>
    <t>00669CO18052677</t>
  </si>
  <si>
    <t>00669CO18052678</t>
  </si>
  <si>
    <t>00669CO18052679</t>
  </si>
  <si>
    <t>00669CO18052681</t>
  </si>
  <si>
    <t>00669CO18052682</t>
  </si>
  <si>
    <t>00669CO18052684</t>
  </si>
  <si>
    <t>00669CO18052685</t>
  </si>
  <si>
    <t>00669DA18041690</t>
  </si>
  <si>
    <t>00669DA18043739</t>
  </si>
  <si>
    <t>00669DA18045953</t>
  </si>
  <si>
    <t>00669DA18049888</t>
  </si>
  <si>
    <t>00669DA18052386</t>
  </si>
  <si>
    <t>00669DA18053393</t>
  </si>
  <si>
    <t>00669DA18054297</t>
  </si>
  <si>
    <t>00669DA18055648</t>
  </si>
  <si>
    <t>00669DA18058227</t>
  </si>
  <si>
    <t>00669DA18062591</t>
  </si>
  <si>
    <t>00669DA18064002</t>
  </si>
  <si>
    <t>00669CO18063441</t>
  </si>
  <si>
    <t>00669CO18063442</t>
  </si>
  <si>
    <t>00669CO18063443</t>
  </si>
  <si>
    <t>00669CO18063444</t>
  </si>
  <si>
    <t>00669CO18063452</t>
  </si>
  <si>
    <t>00669CO18059286</t>
  </si>
  <si>
    <t>00669CO18059292</t>
  </si>
  <si>
    <t>00669CO18060984</t>
  </si>
  <si>
    <t>00669CO18060986</t>
  </si>
  <si>
    <t>00669CO18059284</t>
  </si>
  <si>
    <t>00669CO18059285</t>
  </si>
  <si>
    <t>00669CO18055371</t>
  </si>
  <si>
    <t>00669CO18055372</t>
  </si>
  <si>
    <t>00669CO18055378</t>
  </si>
  <si>
    <t>00669CO18055379</t>
  </si>
  <si>
    <t>00669CO18055377</t>
  </si>
  <si>
    <t>Joe Biwan</t>
  </si>
  <si>
    <t>Sandra Knutson</t>
  </si>
  <si>
    <t>no</t>
  </si>
  <si>
    <t>BiblioBoard LSTA funding</t>
  </si>
  <si>
    <t>BiblioBoard project</t>
  </si>
  <si>
    <t>l.</t>
  </si>
  <si>
    <t>BiblioBoard Project</t>
  </si>
  <si>
    <t>OCLC,0000593263</t>
  </si>
  <si>
    <t>00669CO18069581</t>
  </si>
  <si>
    <t>00669CO18069582</t>
  </si>
  <si>
    <t>00669CO18069583</t>
  </si>
  <si>
    <t>00669CO18069584</t>
  </si>
  <si>
    <t>00669CO18069586</t>
  </si>
  <si>
    <t>00669CO18069587</t>
  </si>
  <si>
    <t>00669CO18069594</t>
  </si>
  <si>
    <t>00669CO18069595</t>
  </si>
  <si>
    <t>00669CO18075543</t>
  </si>
  <si>
    <t>00669CO18075549</t>
  </si>
  <si>
    <t>00669CO18075550</t>
  </si>
  <si>
    <t>00669CO18075551</t>
  </si>
  <si>
    <t>00669CO18075552</t>
  </si>
  <si>
    <t>00669DA18068567</t>
  </si>
  <si>
    <t>00669DA18073065</t>
  </si>
  <si>
    <t>00669DA18077801</t>
  </si>
  <si>
    <t>00669DA18084828</t>
  </si>
  <si>
    <t>H-0049287</t>
  </si>
  <si>
    <t>Roberta Lawson</t>
  </si>
  <si>
    <t>00669CO18085077</t>
  </si>
  <si>
    <t>00669CO18085078</t>
  </si>
  <si>
    <t>00669CO18085079</t>
  </si>
  <si>
    <t>00669CO18085080</t>
  </si>
  <si>
    <t>00669CO18085081</t>
  </si>
  <si>
    <t>00669CO18085083</t>
  </si>
  <si>
    <t>00669CO18085084</t>
  </si>
  <si>
    <t>00669CO18085085</t>
  </si>
  <si>
    <t>00669CO18085086</t>
  </si>
  <si>
    <t>00669CO18085087</t>
  </si>
  <si>
    <t>00669CO18085412</t>
  </si>
  <si>
    <t>00669CO18085413</t>
  </si>
  <si>
    <t>00669CO18085414</t>
  </si>
  <si>
    <t>00669CO18085415</t>
  </si>
  <si>
    <t>00669CO18085418</t>
  </si>
  <si>
    <t>00669CO18087132</t>
  </si>
  <si>
    <t>00669CO18087161</t>
  </si>
  <si>
    <t>00669CO18087162</t>
  </si>
  <si>
    <t>00669CO18087163</t>
  </si>
  <si>
    <t>00669CO18087164</t>
  </si>
  <si>
    <t>00669CO18087165</t>
  </si>
  <si>
    <t>00669CO18087170</t>
  </si>
  <si>
    <t>00669CO18087171</t>
  </si>
  <si>
    <t>00669CO18087172</t>
  </si>
  <si>
    <t>00669CO18087173</t>
  </si>
  <si>
    <t>00669CO18087179</t>
  </si>
  <si>
    <t>00669CO18087180</t>
  </si>
  <si>
    <t>00669CO18087183</t>
  </si>
  <si>
    <t>00669CO18087184</t>
  </si>
  <si>
    <t>00669CO18087798</t>
  </si>
  <si>
    <t>00669CO18087799</t>
  </si>
  <si>
    <t>00669CO18093612</t>
  </si>
  <si>
    <t>00669DA18086110</t>
  </si>
  <si>
    <t>00669DA18087853</t>
  </si>
  <si>
    <t>00669DA18090657</t>
  </si>
  <si>
    <t>00669DA18092237</t>
  </si>
  <si>
    <t>00669CO18095772</t>
  </si>
  <si>
    <t>00669CO18095773</t>
  </si>
  <si>
    <t>00669CO18095774</t>
  </si>
  <si>
    <t>00669CO18095775</t>
  </si>
  <si>
    <t>00669CO18095781</t>
  </si>
  <si>
    <t>00669CO18102803</t>
  </si>
  <si>
    <t>00669CO18102804</t>
  </si>
  <si>
    <t>00669CO18102805</t>
  </si>
  <si>
    <t>00669CO18102811</t>
  </si>
  <si>
    <t>00669CO18102812</t>
  </si>
  <si>
    <t>00669CO18102813</t>
  </si>
  <si>
    <t>00669CO18102814</t>
  </si>
  <si>
    <t>00669CO18102815</t>
  </si>
  <si>
    <t>00669CO18102816</t>
  </si>
  <si>
    <t>00669CO18102817</t>
  </si>
  <si>
    <t>00669CO18102823</t>
  </si>
  <si>
    <t>00669CO18102824</t>
  </si>
  <si>
    <t>00669CO18102825</t>
  </si>
  <si>
    <t>00669CO18102826</t>
  </si>
  <si>
    <t>00669CO18102827</t>
  </si>
  <si>
    <t>00669CO18103193</t>
  </si>
  <si>
    <t>00669DA18096295</t>
  </si>
  <si>
    <t>00669DA18101315</t>
  </si>
  <si>
    <t>00669DA18102397</t>
  </si>
  <si>
    <t>00669DA18103344</t>
  </si>
  <si>
    <t>OCLC,0000603784</t>
  </si>
  <si>
    <t>OCLC,0000598547</t>
  </si>
  <si>
    <t>?</t>
  </si>
  <si>
    <t>GoDaddy Domain renewal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</si>
</sst>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#,##0.00;\-#,##0.00;* ??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7" fillId="0" borderId="0" xfId="0" applyFont="1"/>
    <xf numFmtId="0" fontId="0" fillId="0" borderId="0" xfId="0"/>
    <xf numFmtId="44" fontId="7" fillId="0" borderId="0" xfId="4" applyFont="1"/>
    <xf numFmtId="0" fontId="7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7" fillId="0" borderId="0" xfId="0" applyFont="1" applyFill="1" applyBorder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3" xfId="0" applyFont="1" applyBorder="1" applyAlignment="1">
      <alignment wrapText="1"/>
    </xf>
    <xf numFmtId="165" fontId="0" fillId="0" borderId="0" xfId="0" applyNumberFormat="1" applyFont="1"/>
    <xf numFmtId="0" fontId="9" fillId="0" borderId="3" xfId="8" applyFont="1" applyBorder="1" applyAlignment="1" applyProtection="1">
      <alignment wrapText="1"/>
    </xf>
    <xf numFmtId="0" fontId="9" fillId="0" borderId="4" xfId="8" applyFont="1" applyBorder="1" applyAlignment="1" applyProtection="1">
      <alignment wrapText="1"/>
    </xf>
    <xf numFmtId="166" fontId="9" fillId="0" borderId="0" xfId="2" applyNumberFormat="1" applyFont="1" applyFill="1" applyBorder="1"/>
    <xf numFmtId="166" fontId="9" fillId="0" borderId="0" xfId="2" applyNumberFormat="1" applyFont="1" applyFill="1" applyBorder="1" applyAlignment="1"/>
    <xf numFmtId="44" fontId="4" fillId="0" borderId="0" xfId="4" applyFont="1"/>
    <xf numFmtId="44" fontId="4" fillId="0" borderId="0" xfId="4" applyFont="1" applyBorder="1"/>
    <xf numFmtId="1" fontId="10" fillId="0" borderId="0" xfId="0" applyNumberFormat="1" applyFont="1" applyFill="1"/>
    <xf numFmtId="44" fontId="10" fillId="0" borderId="0" xfId="0" applyNumberFormat="1" applyFont="1" applyFill="1"/>
    <xf numFmtId="14" fontId="10" fillId="0" borderId="0" xfId="0" applyNumberFormat="1" applyFont="1" applyFill="1"/>
    <xf numFmtId="0" fontId="10" fillId="0" borderId="0" xfId="0" applyFont="1" applyFill="1"/>
    <xf numFmtId="44" fontId="0" fillId="0" borderId="0" xfId="0" applyNumberFormat="1" applyFill="1"/>
    <xf numFmtId="44" fontId="7" fillId="0" borderId="0" xfId="0" applyNumberFormat="1" applyFont="1" applyFill="1"/>
    <xf numFmtId="1" fontId="4" fillId="0" borderId="0" xfId="4" applyNumberFormat="1" applyFont="1" applyBorder="1"/>
    <xf numFmtId="14" fontId="4" fillId="0" borderId="0" xfId="4" applyNumberFormat="1" applyFont="1" applyBorder="1"/>
    <xf numFmtId="14" fontId="4" fillId="0" borderId="0" xfId="4" applyNumberFormat="1" applyFont="1"/>
    <xf numFmtId="1" fontId="4" fillId="0" borderId="0" xfId="4" applyNumberFormat="1" applyFont="1"/>
    <xf numFmtId="44" fontId="7" fillId="0" borderId="0" xfId="0" applyNumberFormat="1" applyFont="1"/>
    <xf numFmtId="14" fontId="0" fillId="0" borderId="0" xfId="0" applyNumberFormat="1"/>
    <xf numFmtId="44" fontId="0" fillId="0" borderId="0" xfId="0" applyNumberForma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/>
    <xf numFmtId="0" fontId="12" fillId="0" borderId="0" xfId="0" applyFont="1" applyFill="1"/>
    <xf numFmtId="0" fontId="15" fillId="0" borderId="0" xfId="0" applyFont="1" applyFill="1" applyAlignment="1">
      <alignment wrapText="1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6" fontId="13" fillId="0" borderId="0" xfId="0" applyNumberFormat="1" applyFont="1"/>
    <xf numFmtId="0" fontId="17" fillId="0" borderId="0" xfId="0" applyFont="1"/>
    <xf numFmtId="44" fontId="18" fillId="0" borderId="0" xfId="4" applyFont="1"/>
    <xf numFmtId="6" fontId="13" fillId="0" borderId="0" xfId="4" applyNumberFormat="1" applyFont="1"/>
    <xf numFmtId="164" fontId="12" fillId="0" borderId="0" xfId="0" applyNumberFormat="1" applyFont="1"/>
    <xf numFmtId="164" fontId="12" fillId="0" borderId="0" xfId="4" applyNumberFormat="1" applyFont="1" applyAlignment="1">
      <alignment wrapText="1"/>
    </xf>
    <xf numFmtId="164" fontId="18" fillId="0" borderId="0" xfId="4" applyNumberFormat="1" applyFont="1"/>
    <xf numFmtId="164" fontId="12" fillId="0" borderId="0" xfId="0" applyNumberFormat="1" applyFont="1" applyAlignment="1">
      <alignment wrapText="1"/>
    </xf>
    <xf numFmtId="164" fontId="12" fillId="0" borderId="0" xfId="0" applyNumberFormat="1" applyFont="1" applyFill="1" applyAlignment="1">
      <alignment wrapText="1"/>
    </xf>
    <xf numFmtId="0" fontId="19" fillId="0" borderId="0" xfId="0" applyFont="1" applyAlignment="1">
      <alignment wrapText="1"/>
    </xf>
    <xf numFmtId="164" fontId="18" fillId="0" borderId="0" xfId="0" applyNumberFormat="1" applyFont="1"/>
    <xf numFmtId="10" fontId="18" fillId="0" borderId="0" xfId="4" applyNumberFormat="1" applyFont="1"/>
    <xf numFmtId="164" fontId="12" fillId="0" borderId="0" xfId="4" applyNumberFormat="1" applyFont="1" applyFill="1" applyAlignment="1">
      <alignment wrapText="1"/>
    </xf>
    <xf numFmtId="6" fontId="12" fillId="0" borderId="0" xfId="0" applyNumberFormat="1" applyFont="1"/>
    <xf numFmtId="166" fontId="12" fillId="0" borderId="0" xfId="0" applyNumberFormat="1" applyFont="1" applyAlignment="1">
      <alignment wrapText="1"/>
    </xf>
    <xf numFmtId="0" fontId="20" fillId="0" borderId="0" xfId="0" applyFont="1"/>
    <xf numFmtId="14" fontId="21" fillId="0" borderId="0" xfId="0" applyNumberFormat="1" applyFont="1"/>
    <xf numFmtId="44" fontId="20" fillId="0" borderId="0" xfId="5" applyFont="1"/>
    <xf numFmtId="44" fontId="20" fillId="0" borderId="0" xfId="0" applyNumberFormat="1" applyFont="1"/>
    <xf numFmtId="0" fontId="22" fillId="0" borderId="0" xfId="0" applyFont="1"/>
    <xf numFmtId="44" fontId="23" fillId="0" borderId="0" xfId="0" applyNumberFormat="1" applyFont="1"/>
    <xf numFmtId="44" fontId="23" fillId="0" borderId="0" xfId="0" applyNumberFormat="1" applyFont="1" applyAlignment="1">
      <alignment wrapText="1"/>
    </xf>
    <xf numFmtId="44" fontId="20" fillId="0" borderId="0" xfId="4" applyFont="1"/>
    <xf numFmtId="0" fontId="21" fillId="0" borderId="0" xfId="0" applyFont="1"/>
    <xf numFmtId="44" fontId="21" fillId="0" borderId="0" xfId="5" applyFont="1" applyAlignment="1">
      <alignment wrapText="1"/>
    </xf>
    <xf numFmtId="164" fontId="20" fillId="0" borderId="0" xfId="0" applyNumberFormat="1" applyFont="1"/>
    <xf numFmtId="0" fontId="24" fillId="0" borderId="0" xfId="0" applyFont="1"/>
    <xf numFmtId="8" fontId="24" fillId="0" borderId="0" xfId="0" applyNumberFormat="1" applyFont="1"/>
    <xf numFmtId="14" fontId="24" fillId="0" borderId="0" xfId="0" applyNumberFormat="1" applyFont="1"/>
    <xf numFmtId="44" fontId="24" fillId="0" borderId="0" xfId="5" applyFont="1"/>
    <xf numFmtId="0" fontId="25" fillId="0" borderId="0" xfId="0" applyFont="1"/>
    <xf numFmtId="44" fontId="24" fillId="0" borderId="0" xfId="0" applyNumberFormat="1" applyFont="1"/>
    <xf numFmtId="44" fontId="26" fillId="0" borderId="0" xfId="0" applyNumberFormat="1" applyFont="1"/>
    <xf numFmtId="44" fontId="27" fillId="0" borderId="0" xfId="0" applyNumberFormat="1" applyFont="1"/>
    <xf numFmtId="14" fontId="24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left"/>
    </xf>
    <xf numFmtId="167" fontId="28" fillId="0" borderId="0" xfId="0" applyNumberFormat="1" applyFont="1" applyAlignment="1">
      <alignment horizontal="right"/>
    </xf>
    <xf numFmtId="44" fontId="24" fillId="0" borderId="0" xfId="4" applyFont="1"/>
    <xf numFmtId="0" fontId="29" fillId="0" borderId="0" xfId="0" applyFont="1" applyAlignment="1">
      <alignment wrapText="1"/>
    </xf>
    <xf numFmtId="164" fontId="24" fillId="0" borderId="0" xfId="0" applyNumberFormat="1" applyFont="1"/>
    <xf numFmtId="0" fontId="30" fillId="0" borderId="0" xfId="0" applyFont="1"/>
    <xf numFmtId="0" fontId="25" fillId="0" borderId="0" xfId="0" applyFont="1" applyAlignment="1">
      <alignment wrapText="1"/>
    </xf>
    <xf numFmtId="44" fontId="21" fillId="0" borderId="0" xfId="0" applyNumberFormat="1" applyFont="1"/>
    <xf numFmtId="44" fontId="24" fillId="0" borderId="0" xfId="5" applyNumberFormat="1" applyFont="1"/>
    <xf numFmtId="0" fontId="31" fillId="0" borderId="0" xfId="0" applyFont="1"/>
    <xf numFmtId="14" fontId="30" fillId="0" borderId="0" xfId="0" applyNumberFormat="1" applyFont="1"/>
    <xf numFmtId="14" fontId="0" fillId="0" borderId="0" xfId="0" applyNumberFormat="1" applyFont="1"/>
    <xf numFmtId="0" fontId="19" fillId="0" borderId="0" xfId="0" applyFont="1"/>
    <xf numFmtId="8" fontId="0" fillId="0" borderId="0" xfId="0" applyNumberFormat="1"/>
    <xf numFmtId="8" fontId="26" fillId="0" borderId="0" xfId="0" applyNumberFormat="1" applyFont="1"/>
    <xf numFmtId="14" fontId="19" fillId="0" borderId="0" xfId="0" applyNumberFormat="1" applyFont="1"/>
    <xf numFmtId="0" fontId="0" fillId="0" borderId="0" xfId="0" applyAlignment="1">
      <alignment horizontal="left" vertical="center" indent="5"/>
    </xf>
    <xf numFmtId="0" fontId="1" fillId="0" borderId="0" xfId="0" applyFont="1" applyAlignment="1">
      <alignment wrapText="1"/>
    </xf>
    <xf numFmtId="8" fontId="0" fillId="0" borderId="0" xfId="0" applyNumberFormat="1" applyAlignment="1">
      <alignment horizontal="left" vertical="center" indent="5"/>
    </xf>
    <xf numFmtId="164" fontId="0" fillId="0" borderId="0" xfId="4" applyNumberFormat="1" applyFont="1" applyAlignment="1">
      <alignment horizontal="right" wrapText="1"/>
    </xf>
    <xf numFmtId="8" fontId="9" fillId="0" borderId="0" xfId="0" applyNumberFormat="1" applyFont="1"/>
    <xf numFmtId="8" fontId="24" fillId="0" borderId="0" xfId="4" applyNumberFormat="1" applyFont="1"/>
    <xf numFmtId="0" fontId="0" fillId="0" borderId="0" xfId="0" applyFill="1"/>
    <xf numFmtId="164" fontId="7" fillId="0" borderId="2" xfId="4" applyNumberFormat="1" applyFont="1" applyBorder="1"/>
    <xf numFmtId="164" fontId="4" fillId="0" borderId="0" xfId="4" applyNumberFormat="1" applyFont="1" applyBorder="1"/>
    <xf numFmtId="164" fontId="4" fillId="0" borderId="0" xfId="4" applyNumberFormat="1" applyFont="1"/>
    <xf numFmtId="164" fontId="7" fillId="0" borderId="0" xfId="4" applyNumberFormat="1" applyFont="1"/>
    <xf numFmtId="164" fontId="7" fillId="0" borderId="0" xfId="0" applyNumberFormat="1" applyFont="1" applyAlignment="1">
      <alignment wrapText="1"/>
    </xf>
    <xf numFmtId="164" fontId="0" fillId="0" borderId="0" xfId="0" applyNumberFormat="1" applyFont="1"/>
    <xf numFmtId="164" fontId="7" fillId="0" borderId="0" xfId="0" applyNumberFormat="1" applyFont="1"/>
    <xf numFmtId="0" fontId="0" fillId="0" borderId="0" xfId="4" applyNumberFormat="1" applyFont="1" applyBorder="1"/>
    <xf numFmtId="164" fontId="0" fillId="0" borderId="0" xfId="4" applyNumberFormat="1" applyFont="1" applyBorder="1"/>
    <xf numFmtId="44" fontId="0" fillId="0" borderId="0" xfId="4" applyFont="1" applyBorder="1"/>
    <xf numFmtId="14" fontId="0" fillId="0" borderId="0" xfId="4" applyNumberFormat="1" applyFont="1" applyBorder="1"/>
    <xf numFmtId="0" fontId="9" fillId="0" borderId="0" xfId="8" applyFont="1" applyBorder="1" applyAlignment="1" applyProtection="1">
      <alignment wrapText="1"/>
    </xf>
    <xf numFmtId="1" fontId="0" fillId="0" borderId="0" xfId="4" applyNumberFormat="1" applyFont="1" applyBorder="1"/>
    <xf numFmtId="164" fontId="0" fillId="0" borderId="0" xfId="4" applyNumberFormat="1" applyFont="1"/>
    <xf numFmtId="14" fontId="0" fillId="0" borderId="0" xfId="4" applyNumberFormat="1" applyFont="1"/>
    <xf numFmtId="44" fontId="19" fillId="0" borderId="0" xfId="5" applyFont="1" applyAlignment="1">
      <alignment wrapText="1"/>
    </xf>
    <xf numFmtId="164" fontId="24" fillId="0" borderId="0" xfId="4" applyNumberFormat="1" applyFont="1"/>
  </cellXfs>
  <cellStyles count="13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Percent 2" xfId="10"/>
    <cellStyle name="Percent 3" xfId="11"/>
    <cellStyle name="Percent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view="pageLayout" topLeftCell="B1" zoomScaleNormal="100" workbookViewId="0">
      <selection activeCell="D30" sqref="D30"/>
    </sheetView>
  </sheetViews>
  <sheetFormatPr defaultColWidth="8.7109375" defaultRowHeight="15" x14ac:dyDescent="0.25"/>
  <cols>
    <col min="1" max="1" width="2.7109375" style="31" bestFit="1" customWidth="1"/>
    <col min="2" max="2" width="29" style="32" bestFit="1" customWidth="1"/>
    <col min="3" max="4" width="19.140625" style="32" customWidth="1"/>
    <col min="5" max="5" width="15.5703125" style="31" bestFit="1" customWidth="1"/>
    <col min="6" max="6" width="14" style="31" bestFit="1" customWidth="1"/>
    <col min="7" max="7" width="13.28515625" style="31" bestFit="1" customWidth="1"/>
    <col min="8" max="9" width="13.28515625" style="31" customWidth="1"/>
    <col min="10" max="10" width="54.7109375" style="32" customWidth="1"/>
    <col min="11" max="16384" width="8.7109375" style="31"/>
  </cols>
  <sheetData>
    <row r="2" spans="1:10" ht="15.75" x14ac:dyDescent="0.25">
      <c r="C2" s="33" t="s">
        <v>103</v>
      </c>
      <c r="D2" s="33" t="s">
        <v>85</v>
      </c>
      <c r="E2" s="34" t="s">
        <v>86</v>
      </c>
      <c r="F2" s="35"/>
    </row>
    <row r="3" spans="1:10" ht="18.75" x14ac:dyDescent="0.3">
      <c r="C3" s="36"/>
      <c r="D3" s="36"/>
      <c r="E3" s="37"/>
      <c r="F3" s="38"/>
      <c r="H3" s="39"/>
      <c r="I3" s="39"/>
    </row>
    <row r="4" spans="1:10" ht="15.75" x14ac:dyDescent="0.25">
      <c r="B4" s="40" t="s">
        <v>0</v>
      </c>
      <c r="C4" s="40"/>
      <c r="D4" s="40"/>
      <c r="E4" s="39"/>
      <c r="F4" s="39"/>
      <c r="G4" s="39"/>
      <c r="H4" s="41"/>
      <c r="I4" s="42"/>
      <c r="J4" s="40"/>
    </row>
    <row r="5" spans="1:10" ht="15.75" x14ac:dyDescent="0.25">
      <c r="F5" s="43"/>
      <c r="G5" s="43"/>
      <c r="H5" s="44"/>
      <c r="I5" s="43"/>
    </row>
    <row r="6" spans="1:10" ht="17.25" customHeight="1" x14ac:dyDescent="0.25">
      <c r="A6" s="31" t="s">
        <v>14</v>
      </c>
      <c r="B6" s="32" t="s">
        <v>1</v>
      </c>
      <c r="C6" s="45">
        <v>89175</v>
      </c>
      <c r="D6" s="46">
        <f>'Income detail'!I19</f>
        <v>89173</v>
      </c>
      <c r="E6" s="47">
        <f>D6-C6</f>
        <v>-2</v>
      </c>
      <c r="F6" s="47"/>
      <c r="G6" s="47"/>
      <c r="H6" s="47"/>
      <c r="I6" s="47"/>
    </row>
    <row r="7" spans="1:10" ht="19.5" customHeight="1" x14ac:dyDescent="0.25">
      <c r="A7" s="31" t="s">
        <v>8</v>
      </c>
      <c r="B7" s="32" t="s">
        <v>13</v>
      </c>
      <c r="C7" s="48">
        <v>0</v>
      </c>
      <c r="D7" s="48">
        <v>51316.75</v>
      </c>
      <c r="E7" s="47">
        <f t="shared" ref="E7:E12" si="0">D7-C7</f>
        <v>51316.75</v>
      </c>
      <c r="F7" s="47"/>
      <c r="G7" s="47"/>
      <c r="H7" s="47"/>
      <c r="I7" s="47"/>
    </row>
    <row r="8" spans="1:10" ht="19.5" customHeight="1" x14ac:dyDescent="0.25">
      <c r="A8" s="31" t="s">
        <v>9</v>
      </c>
      <c r="B8" s="32" t="s">
        <v>87</v>
      </c>
      <c r="C8" s="48">
        <v>0</v>
      </c>
      <c r="D8" s="48">
        <f>'Donations detail'!B9</f>
        <v>425</v>
      </c>
      <c r="E8" s="47">
        <f t="shared" si="0"/>
        <v>425</v>
      </c>
      <c r="F8" s="47"/>
      <c r="G8" s="47"/>
      <c r="H8" s="47"/>
      <c r="I8" s="47"/>
    </row>
    <row r="9" spans="1:10" ht="19.5" customHeight="1" x14ac:dyDescent="0.25">
      <c r="A9" s="8" t="s">
        <v>107</v>
      </c>
      <c r="B9" s="7" t="s">
        <v>108</v>
      </c>
      <c r="C9" s="48">
        <v>0</v>
      </c>
      <c r="D9" s="48">
        <f>'Other income detail'!B9</f>
        <v>0</v>
      </c>
      <c r="E9" s="47">
        <f t="shared" si="0"/>
        <v>0</v>
      </c>
      <c r="F9" s="47"/>
      <c r="G9" s="47"/>
      <c r="H9" s="47"/>
      <c r="I9" s="47"/>
    </row>
    <row r="10" spans="1:10" ht="19.5" customHeight="1" x14ac:dyDescent="0.25">
      <c r="A10" s="8" t="s">
        <v>15</v>
      </c>
      <c r="B10" s="32" t="s">
        <v>2</v>
      </c>
      <c r="C10" s="48">
        <v>0</v>
      </c>
      <c r="D10" s="48">
        <f>'Other income detail'!G9</f>
        <v>0</v>
      </c>
      <c r="E10" s="47">
        <f t="shared" si="0"/>
        <v>0</v>
      </c>
      <c r="F10" s="47"/>
      <c r="G10" s="47"/>
      <c r="H10" s="47"/>
      <c r="I10" s="47"/>
    </row>
    <row r="11" spans="1:10" x14ac:dyDescent="0.25">
      <c r="A11" s="8" t="s">
        <v>16</v>
      </c>
      <c r="B11" s="32" t="s">
        <v>23</v>
      </c>
      <c r="C11" s="49">
        <v>1150001</v>
      </c>
      <c r="D11" s="48">
        <f>'Income detail'!D19</f>
        <v>1150001</v>
      </c>
      <c r="E11" s="47">
        <f t="shared" si="0"/>
        <v>0</v>
      </c>
      <c r="F11" s="47"/>
      <c r="G11" s="47"/>
      <c r="H11" s="47"/>
      <c r="I11" s="47"/>
    </row>
    <row r="12" spans="1:10" x14ac:dyDescent="0.25">
      <c r="A12" s="8" t="s">
        <v>110</v>
      </c>
      <c r="B12" s="7" t="s">
        <v>277</v>
      </c>
      <c r="C12" s="49">
        <v>24000</v>
      </c>
      <c r="D12" s="48">
        <v>0</v>
      </c>
      <c r="E12" s="47">
        <f t="shared" si="0"/>
        <v>-24000</v>
      </c>
      <c r="F12" s="47"/>
      <c r="G12" s="47"/>
      <c r="H12" s="47"/>
      <c r="I12" s="47"/>
    </row>
    <row r="13" spans="1:10" ht="19.5" customHeight="1" x14ac:dyDescent="0.25">
      <c r="C13" s="48"/>
      <c r="D13" s="48"/>
      <c r="E13" s="47"/>
      <c r="F13" s="47"/>
      <c r="G13" s="47"/>
      <c r="H13" s="47"/>
      <c r="I13" s="47"/>
    </row>
    <row r="14" spans="1:10" x14ac:dyDescent="0.25">
      <c r="B14" s="50" t="s">
        <v>6</v>
      </c>
      <c r="C14" s="45">
        <f>SUM(C6:C13)</f>
        <v>1263176</v>
      </c>
      <c r="D14" s="45">
        <f>SUM(D6:D13)</f>
        <v>1290915.75</v>
      </c>
      <c r="E14" s="45">
        <f>SUM(E6:E13)</f>
        <v>27739.75</v>
      </c>
      <c r="F14" s="47"/>
      <c r="G14" s="47"/>
      <c r="H14" s="47"/>
      <c r="I14" s="47"/>
    </row>
    <row r="15" spans="1:10" ht="18" customHeight="1" x14ac:dyDescent="0.25">
      <c r="E15" s="45"/>
      <c r="F15" s="45"/>
      <c r="G15" s="45"/>
      <c r="H15" s="45"/>
      <c r="I15" s="45"/>
    </row>
    <row r="17" spans="1:10" ht="15.75" x14ac:dyDescent="0.25">
      <c r="A17" s="39"/>
      <c r="B17" s="40" t="s">
        <v>113</v>
      </c>
      <c r="C17" s="40"/>
      <c r="D17" s="40"/>
    </row>
    <row r="18" spans="1:10" s="39" customFormat="1" ht="15.75" x14ac:dyDescent="0.25">
      <c r="B18" s="40"/>
      <c r="C18" s="40"/>
      <c r="D18" s="40"/>
      <c r="G18" s="40"/>
      <c r="H18" s="40"/>
      <c r="J18" s="40"/>
    </row>
    <row r="19" spans="1:10" s="39" customFormat="1" ht="15.75" x14ac:dyDescent="0.25">
      <c r="A19" s="31" t="s">
        <v>14</v>
      </c>
      <c r="B19" s="32" t="s">
        <v>3</v>
      </c>
      <c r="C19" s="46">
        <v>1000</v>
      </c>
      <c r="D19" s="46">
        <f>'Expense detail'!B316</f>
        <v>100.85</v>
      </c>
      <c r="E19" s="51">
        <f>C19-D19</f>
        <v>899.15</v>
      </c>
      <c r="G19" s="40"/>
      <c r="H19" s="40"/>
      <c r="J19" s="40"/>
    </row>
    <row r="20" spans="1:10" x14ac:dyDescent="0.25">
      <c r="A20" s="31" t="s">
        <v>8</v>
      </c>
      <c r="B20" s="32" t="s">
        <v>4</v>
      </c>
      <c r="C20" s="46">
        <v>52000</v>
      </c>
      <c r="D20" s="46">
        <f>'Expense detail'!F316</f>
        <v>26000</v>
      </c>
      <c r="E20" s="51">
        <f t="shared" ref="E20:E30" si="1">C20-D20</f>
        <v>26000</v>
      </c>
      <c r="F20" s="47"/>
      <c r="G20" s="52"/>
      <c r="H20" s="52"/>
      <c r="I20" s="52"/>
    </row>
    <row r="21" spans="1:10" ht="24.75" customHeight="1" x14ac:dyDescent="0.25">
      <c r="A21" s="31" t="s">
        <v>9</v>
      </c>
      <c r="B21" s="32" t="s">
        <v>12</v>
      </c>
      <c r="C21" s="46">
        <v>18000</v>
      </c>
      <c r="D21" s="46">
        <f>'Expense detail'!J316</f>
        <v>9000</v>
      </c>
      <c r="E21" s="51">
        <f t="shared" si="1"/>
        <v>9000</v>
      </c>
      <c r="F21" s="47"/>
      <c r="G21" s="52"/>
      <c r="H21" s="52"/>
      <c r="I21" s="52"/>
    </row>
    <row r="22" spans="1:10" x14ac:dyDescent="0.25">
      <c r="A22" s="31" t="s">
        <v>10</v>
      </c>
      <c r="B22" s="32" t="s">
        <v>11</v>
      </c>
      <c r="C22" s="53">
        <f>1000001+10400+5638.17</f>
        <v>1016039.17</v>
      </c>
      <c r="D22" s="46">
        <f>'Expense detail'!R316</f>
        <v>484964.93999999989</v>
      </c>
      <c r="E22" s="51">
        <f t="shared" si="1"/>
        <v>531074.23000000021</v>
      </c>
      <c r="F22" s="47"/>
      <c r="G22" s="52"/>
      <c r="H22" s="52"/>
      <c r="I22" s="52"/>
    </row>
    <row r="23" spans="1:10" x14ac:dyDescent="0.25">
      <c r="A23" s="8" t="s">
        <v>104</v>
      </c>
      <c r="B23" s="7" t="s">
        <v>105</v>
      </c>
      <c r="C23" s="53">
        <v>150000</v>
      </c>
      <c r="D23" s="46">
        <f>'Expense detail'!N20</f>
        <v>150000.00999999998</v>
      </c>
      <c r="E23" s="51">
        <f t="shared" si="1"/>
        <v>-9.9999999802093953E-3</v>
      </c>
      <c r="F23" s="47"/>
      <c r="G23" s="52"/>
      <c r="H23" s="52"/>
      <c r="I23" s="52"/>
    </row>
    <row r="24" spans="1:10" x14ac:dyDescent="0.25">
      <c r="A24" s="8" t="s">
        <v>16</v>
      </c>
      <c r="B24" s="32" t="s">
        <v>21</v>
      </c>
      <c r="C24" s="54">
        <f>1425+5398.62</f>
        <v>6823.62</v>
      </c>
      <c r="D24" s="46">
        <f>'Expense detail'!X316</f>
        <v>0</v>
      </c>
      <c r="E24" s="51">
        <f t="shared" si="1"/>
        <v>6823.62</v>
      </c>
      <c r="F24" s="47"/>
      <c r="G24" s="52"/>
      <c r="H24" s="52"/>
      <c r="I24" s="52"/>
    </row>
    <row r="25" spans="1:10" x14ac:dyDescent="0.25">
      <c r="A25" s="8" t="s">
        <v>110</v>
      </c>
      <c r="B25" s="7" t="s">
        <v>111</v>
      </c>
      <c r="C25" s="54">
        <v>0</v>
      </c>
      <c r="D25" s="46">
        <f>'Expense detail'!AB316</f>
        <v>0</v>
      </c>
      <c r="E25" s="51">
        <f t="shared" si="1"/>
        <v>0</v>
      </c>
      <c r="F25" s="47"/>
      <c r="G25" s="52"/>
      <c r="H25" s="52"/>
      <c r="I25" s="52"/>
    </row>
    <row r="26" spans="1:10" x14ac:dyDescent="0.25">
      <c r="A26" s="8" t="s">
        <v>19</v>
      </c>
      <c r="B26" s="32" t="s">
        <v>22</v>
      </c>
      <c r="C26" s="54">
        <v>1750</v>
      </c>
      <c r="D26" s="46">
        <f>'Expense detail'!AF316</f>
        <v>1750</v>
      </c>
      <c r="E26" s="51">
        <f t="shared" si="1"/>
        <v>0</v>
      </c>
      <c r="F26" s="47"/>
      <c r="G26" s="52"/>
      <c r="H26" s="52"/>
      <c r="I26" s="52"/>
    </row>
    <row r="27" spans="1:10" ht="29.25" customHeight="1" x14ac:dyDescent="0.25">
      <c r="A27" s="8" t="s">
        <v>20</v>
      </c>
      <c r="B27" s="32" t="s">
        <v>5</v>
      </c>
      <c r="C27" s="46">
        <f>5000+6320</f>
        <v>11320</v>
      </c>
      <c r="D27" s="46">
        <f>'Expense detail'!AN316</f>
        <v>0</v>
      </c>
      <c r="E27" s="51">
        <f t="shared" si="1"/>
        <v>11320</v>
      </c>
      <c r="F27" s="47"/>
      <c r="G27" s="52"/>
      <c r="H27" s="52"/>
      <c r="I27" s="52"/>
    </row>
    <row r="28" spans="1:10" ht="18" customHeight="1" x14ac:dyDescent="0.25">
      <c r="A28" s="8" t="s">
        <v>96</v>
      </c>
      <c r="B28" s="32" t="s">
        <v>18</v>
      </c>
      <c r="C28" s="95">
        <f>10000+710+22849.96</f>
        <v>33559.96</v>
      </c>
      <c r="D28" s="46">
        <f>'Expense detail'!AR316</f>
        <v>0</v>
      </c>
      <c r="E28" s="51">
        <f t="shared" si="1"/>
        <v>33559.96</v>
      </c>
      <c r="F28" s="47"/>
      <c r="G28" s="52"/>
      <c r="H28" s="52"/>
      <c r="I28" s="52"/>
    </row>
    <row r="29" spans="1:10" ht="18" customHeight="1" x14ac:dyDescent="0.25">
      <c r="A29" s="8" t="s">
        <v>112</v>
      </c>
      <c r="B29" s="7" t="s">
        <v>280</v>
      </c>
      <c r="C29" s="95">
        <v>24000</v>
      </c>
      <c r="D29" s="46">
        <f>'Expense detail'!AV316</f>
        <v>48000</v>
      </c>
      <c r="E29" s="51">
        <f t="shared" si="1"/>
        <v>-24000</v>
      </c>
      <c r="F29" s="47"/>
      <c r="G29" s="52"/>
      <c r="H29" s="52"/>
      <c r="I29" s="52"/>
    </row>
    <row r="30" spans="1:10" ht="18" customHeight="1" x14ac:dyDescent="0.25">
      <c r="A30" s="8" t="s">
        <v>279</v>
      </c>
      <c r="B30" s="32" t="s">
        <v>7</v>
      </c>
      <c r="C30" s="48">
        <v>0</v>
      </c>
      <c r="D30" s="48">
        <f>'Expense detail'!AZ316</f>
        <v>0</v>
      </c>
      <c r="E30" s="51">
        <f t="shared" si="1"/>
        <v>0</v>
      </c>
      <c r="F30" s="47"/>
      <c r="G30" s="52"/>
      <c r="H30" s="52"/>
      <c r="I30" s="52"/>
    </row>
    <row r="31" spans="1:10" ht="18" customHeight="1" x14ac:dyDescent="0.25">
      <c r="C31" s="48"/>
      <c r="D31" s="48"/>
      <c r="E31" s="51"/>
      <c r="F31" s="47"/>
      <c r="G31" s="52"/>
      <c r="H31" s="52"/>
      <c r="I31" s="52"/>
    </row>
    <row r="32" spans="1:10" ht="18" customHeight="1" x14ac:dyDescent="0.25">
      <c r="B32" s="50" t="s">
        <v>6</v>
      </c>
      <c r="C32" s="45">
        <f>SUM(C19:C30)</f>
        <v>1314492.75</v>
      </c>
      <c r="D32" s="45">
        <f>SUM(D19:D30)</f>
        <v>719815.79999999981</v>
      </c>
      <c r="E32" s="47">
        <f>C32-D32</f>
        <v>594676.95000000019</v>
      </c>
      <c r="F32" s="47"/>
      <c r="G32" s="52"/>
      <c r="H32" s="52"/>
      <c r="I32" s="52"/>
    </row>
    <row r="33" spans="2:9" ht="18" customHeight="1" x14ac:dyDescent="0.25">
      <c r="C33" s="48"/>
      <c r="D33" s="48"/>
      <c r="E33" s="47"/>
      <c r="F33" s="47"/>
      <c r="G33" s="52"/>
      <c r="H33" s="52"/>
      <c r="I33" s="52"/>
    </row>
    <row r="34" spans="2:9" ht="18" customHeight="1" x14ac:dyDescent="0.25">
      <c r="B34" s="50"/>
      <c r="C34" s="45"/>
      <c r="D34" s="45"/>
    </row>
    <row r="35" spans="2:9" x14ac:dyDescent="0.25">
      <c r="B35" s="50" t="s">
        <v>94</v>
      </c>
      <c r="C35" s="45"/>
      <c r="D35" s="45">
        <f>D14-D32</f>
        <v>571099.95000000019</v>
      </c>
      <c r="E35" s="45"/>
    </row>
    <row r="36" spans="2:9" x14ac:dyDescent="0.25">
      <c r="B36" s="50"/>
      <c r="E36" s="45"/>
    </row>
    <row r="37" spans="2:9" ht="30" x14ac:dyDescent="0.25">
      <c r="B37" s="93" t="s">
        <v>114</v>
      </c>
    </row>
    <row r="38" spans="2:9" x14ac:dyDescent="0.25">
      <c r="B38" s="92" t="s">
        <v>115</v>
      </c>
    </row>
    <row r="39" spans="2:9" x14ac:dyDescent="0.25">
      <c r="B39" s="94" t="s">
        <v>118</v>
      </c>
    </row>
    <row r="40" spans="2:9" x14ac:dyDescent="0.25">
      <c r="B40" s="92" t="s">
        <v>117</v>
      </c>
    </row>
    <row r="41" spans="2:9" x14ac:dyDescent="0.25">
      <c r="B41" s="92" t="s">
        <v>116</v>
      </c>
    </row>
    <row r="42" spans="2:9" x14ac:dyDescent="0.25">
      <c r="B42" s="92"/>
    </row>
    <row r="43" spans="2:9" x14ac:dyDescent="0.25">
      <c r="B43" s="92"/>
    </row>
    <row r="50" spans="2:4" ht="15.75" x14ac:dyDescent="0.25">
      <c r="B50" s="40"/>
    </row>
    <row r="53" spans="2:4" x14ac:dyDescent="0.25">
      <c r="C53" s="55"/>
      <c r="D53" s="55"/>
    </row>
    <row r="54" spans="2:4" x14ac:dyDescent="0.25">
      <c r="C54" s="55"/>
      <c r="D54" s="55"/>
    </row>
    <row r="55" spans="2:4" x14ac:dyDescent="0.25">
      <c r="C55" s="55"/>
      <c r="D55" s="55"/>
    </row>
    <row r="56" spans="2:4" x14ac:dyDescent="0.25">
      <c r="C56" s="55"/>
      <c r="D56" s="55"/>
    </row>
    <row r="57" spans="2:4" x14ac:dyDescent="0.25">
      <c r="C57" s="55"/>
      <c r="D57" s="55"/>
    </row>
    <row r="58" spans="2:4" x14ac:dyDescent="0.25">
      <c r="C58" s="55"/>
      <c r="D58" s="55"/>
    </row>
    <row r="59" spans="2:4" x14ac:dyDescent="0.25">
      <c r="C59" s="55"/>
      <c r="D59" s="55"/>
    </row>
    <row r="60" spans="2:4" x14ac:dyDescent="0.25">
      <c r="C60" s="55"/>
      <c r="D60" s="55"/>
    </row>
    <row r="61" spans="2:4" x14ac:dyDescent="0.25">
      <c r="C61" s="55"/>
      <c r="D61" s="55"/>
    </row>
    <row r="62" spans="2:4" x14ac:dyDescent="0.25">
      <c r="C62" s="55"/>
      <c r="D62" s="55"/>
    </row>
    <row r="63" spans="2:4" x14ac:dyDescent="0.25">
      <c r="C63" s="55"/>
      <c r="D63" s="55"/>
    </row>
    <row r="64" spans="2:4" x14ac:dyDescent="0.25">
      <c r="C64" s="55"/>
      <c r="D64" s="55"/>
    </row>
    <row r="65" spans="3:4" x14ac:dyDescent="0.25">
      <c r="C65" s="55"/>
      <c r="D65" s="55"/>
    </row>
    <row r="66" spans="3:4" x14ac:dyDescent="0.25">
      <c r="C66" s="55"/>
      <c r="D66" s="55"/>
    </row>
    <row r="67" spans="3:4" x14ac:dyDescent="0.25">
      <c r="C67" s="55"/>
      <c r="D67" s="55"/>
    </row>
    <row r="68" spans="3:4" x14ac:dyDescent="0.25">
      <c r="C68" s="55"/>
      <c r="D68" s="55"/>
    </row>
    <row r="69" spans="3:4" x14ac:dyDescent="0.25">
      <c r="C69" s="55"/>
      <c r="D69" s="55"/>
    </row>
    <row r="71" spans="3:4" x14ac:dyDescent="0.25">
      <c r="C71" s="55"/>
      <c r="D71" s="55"/>
    </row>
  </sheetData>
  <phoneticPr fontId="3" type="noConversion"/>
  <printOptions gridLines="1"/>
  <pageMargins left="0.25" right="0.25" top="0.75" bottom="0.75" header="0.3" footer="0.3"/>
  <pageSetup orientation="portrait" r:id="rId1"/>
  <headerFooter>
    <oddHeader xml:space="preserve">&amp;CWPLC budget
2018 YTD, June 30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73"/>
  <sheetViews>
    <sheetView topLeftCell="T1" zoomScale="75" zoomScaleNormal="75" workbookViewId="0">
      <pane ySplit="1" topLeftCell="A308" activePane="bottomLeft" state="frozen"/>
      <selection activeCell="J1" sqref="J1"/>
      <selection pane="bottomLeft" activeCell="AG4" sqref="AG4"/>
    </sheetView>
  </sheetViews>
  <sheetFormatPr defaultColWidth="9.140625" defaultRowHeight="15" x14ac:dyDescent="0.25"/>
  <cols>
    <col min="1" max="1" width="23.42578125" style="67" bestFit="1" customWidth="1"/>
    <col min="2" max="2" width="10.28515625" style="67" bestFit="1" customWidth="1"/>
    <col min="3" max="3" width="10.42578125" style="67" bestFit="1" customWidth="1"/>
    <col min="4" max="4" width="3.140625" style="67" customWidth="1"/>
    <col min="5" max="5" width="21" style="67" bestFit="1" customWidth="1"/>
    <col min="6" max="6" width="12" style="70" bestFit="1" customWidth="1"/>
    <col min="7" max="7" width="10.42578125" style="67" bestFit="1" customWidth="1"/>
    <col min="8" max="8" width="3" style="67" customWidth="1"/>
    <col min="9" max="9" width="17.140625" style="67" bestFit="1" customWidth="1"/>
    <col min="10" max="10" width="12" style="72" bestFit="1" customWidth="1"/>
    <col min="11" max="11" width="18.85546875" style="67" customWidth="1"/>
    <col min="12" max="12" width="3" style="67" customWidth="1"/>
    <col min="13" max="13" width="24.5703125" style="67" customWidth="1"/>
    <col min="14" max="14" width="13.140625" style="72" bestFit="1" customWidth="1"/>
    <col min="15" max="15" width="18.85546875" style="67" customWidth="1"/>
    <col min="16" max="16" width="3" style="67" customWidth="1"/>
    <col min="17" max="17" width="22.140625" style="81" bestFit="1" customWidth="1"/>
    <col min="18" max="18" width="14.7109375" style="74" bestFit="1" customWidth="1"/>
    <col min="19" max="20" width="11.85546875" style="74" customWidth="1"/>
    <col min="21" max="21" width="14.42578125" style="67" customWidth="1"/>
    <col min="22" max="22" width="3.7109375" style="67" customWidth="1"/>
    <col min="23" max="23" width="18.140625" style="67" bestFit="1" customWidth="1"/>
    <col min="24" max="24" width="14.42578125" style="72" customWidth="1"/>
    <col min="25" max="25" width="14.42578125" style="67" customWidth="1"/>
    <col min="26" max="26" width="2.5703125" style="67" customWidth="1"/>
    <col min="27" max="27" width="18.140625" style="67" bestFit="1" customWidth="1"/>
    <col min="28" max="28" width="14.42578125" style="72" customWidth="1"/>
    <col min="29" max="29" width="14.42578125" style="67" customWidth="1"/>
    <col min="30" max="30" width="2.5703125" style="67" customWidth="1"/>
    <col min="31" max="31" width="18.7109375" style="67" bestFit="1" customWidth="1"/>
    <col min="32" max="32" width="14.42578125" style="78" customWidth="1"/>
    <col min="33" max="33" width="14.42578125" style="67" customWidth="1"/>
    <col min="34" max="34" width="3.28515625" style="67" customWidth="1"/>
    <col min="35" max="35" width="17.28515625" style="67" bestFit="1" customWidth="1"/>
    <col min="36" max="36" width="10.5703125" style="70" bestFit="1" customWidth="1"/>
    <col min="37" max="37" width="21.5703125" style="67" customWidth="1"/>
    <col min="38" max="38" width="3.28515625" style="67" customWidth="1"/>
    <col min="39" max="39" width="11" style="67" customWidth="1"/>
    <col min="40" max="40" width="10.5703125" style="70" bestFit="1" customWidth="1"/>
    <col min="41" max="41" width="21.5703125" style="67" customWidth="1"/>
    <col min="42" max="42" width="3.140625" style="67" customWidth="1"/>
    <col min="43" max="43" width="17.140625" style="67" customWidth="1"/>
    <col min="44" max="44" width="9.7109375" style="78" customWidth="1"/>
    <col min="45" max="45" width="9.7109375" style="67" customWidth="1"/>
    <col min="46" max="46" width="3" style="67" customWidth="1"/>
    <col min="47" max="47" width="17.140625" style="67" customWidth="1"/>
    <col min="48" max="48" width="12" style="78" bestFit="1" customWidth="1"/>
    <col min="49" max="49" width="10.42578125" style="67" bestFit="1" customWidth="1"/>
    <col min="50" max="50" width="3" style="67" customWidth="1"/>
    <col min="51" max="51" width="25.28515625" style="67" bestFit="1" customWidth="1"/>
    <col min="52" max="52" width="10.5703125" style="80" bestFit="1" customWidth="1"/>
    <col min="53" max="53" width="11.28515625" style="67" customWidth="1"/>
    <col min="54" max="16384" width="9.140625" style="67"/>
  </cols>
  <sheetData>
    <row r="1" spans="1:53" s="56" customFormat="1" ht="30.75" customHeight="1" x14ac:dyDescent="0.25">
      <c r="A1" s="56" t="s">
        <v>3</v>
      </c>
      <c r="C1" s="56" t="s">
        <v>82</v>
      </c>
      <c r="E1" s="57" t="s">
        <v>77</v>
      </c>
      <c r="F1" s="58"/>
      <c r="G1" s="56" t="s">
        <v>70</v>
      </c>
      <c r="I1" s="57" t="s">
        <v>78</v>
      </c>
      <c r="J1" s="59"/>
      <c r="K1" s="56" t="s">
        <v>70</v>
      </c>
      <c r="M1" s="91" t="s">
        <v>106</v>
      </c>
      <c r="N1" s="59"/>
      <c r="O1" s="56" t="s">
        <v>70</v>
      </c>
      <c r="Q1" s="60" t="s">
        <v>79</v>
      </c>
      <c r="R1" s="61"/>
      <c r="S1" s="62" t="s">
        <v>80</v>
      </c>
      <c r="T1" s="62" t="s">
        <v>81</v>
      </c>
      <c r="U1" s="56" t="s">
        <v>70</v>
      </c>
      <c r="W1" s="56" t="s">
        <v>21</v>
      </c>
      <c r="X1" s="59"/>
      <c r="Y1" s="56" t="s">
        <v>82</v>
      </c>
      <c r="AA1" s="1" t="s">
        <v>111</v>
      </c>
      <c r="AB1" s="59"/>
      <c r="AC1" s="56" t="s">
        <v>82</v>
      </c>
      <c r="AE1" s="56" t="s">
        <v>22</v>
      </c>
      <c r="AF1" s="63"/>
      <c r="AG1" s="56" t="s">
        <v>82</v>
      </c>
      <c r="AI1" s="88" t="s">
        <v>95</v>
      </c>
      <c r="AJ1" s="58"/>
      <c r="AK1" s="56" t="s">
        <v>70</v>
      </c>
      <c r="AM1" s="64" t="s">
        <v>83</v>
      </c>
      <c r="AN1" s="58"/>
      <c r="AO1" s="56" t="s">
        <v>70</v>
      </c>
      <c r="AQ1" s="65" t="s">
        <v>18</v>
      </c>
      <c r="AR1" s="63"/>
      <c r="AS1" s="56" t="s">
        <v>70</v>
      </c>
      <c r="AU1" s="114" t="s">
        <v>278</v>
      </c>
      <c r="AV1" s="63"/>
      <c r="AW1" s="56" t="s">
        <v>70</v>
      </c>
      <c r="AY1" s="65" t="s">
        <v>7</v>
      </c>
      <c r="AZ1" s="66"/>
      <c r="BA1" s="56" t="s">
        <v>70</v>
      </c>
    </row>
    <row r="2" spans="1:53" x14ac:dyDescent="0.25">
      <c r="A2" s="8" t="s">
        <v>365</v>
      </c>
      <c r="B2" s="68">
        <v>100.85</v>
      </c>
      <c r="C2" s="69">
        <v>43251</v>
      </c>
      <c r="E2" s="8" t="s">
        <v>219</v>
      </c>
      <c r="F2" s="70">
        <v>26000</v>
      </c>
      <c r="G2" s="69">
        <v>43131</v>
      </c>
      <c r="I2" s="2" t="s">
        <v>119</v>
      </c>
      <c r="J2" s="89">
        <v>4500</v>
      </c>
      <c r="K2" s="69">
        <v>43165</v>
      </c>
      <c r="L2" s="69"/>
      <c r="M2" s="98" t="s">
        <v>154</v>
      </c>
      <c r="N2" s="89">
        <v>3525.52</v>
      </c>
      <c r="O2" s="69">
        <v>43165</v>
      </c>
      <c r="P2" s="69"/>
      <c r="Q2" s="2" t="s">
        <v>97</v>
      </c>
      <c r="R2" s="90">
        <v>47.95</v>
      </c>
      <c r="U2" s="69">
        <v>43130</v>
      </c>
      <c r="V2" s="75"/>
      <c r="W2" s="76"/>
      <c r="X2" s="77"/>
      <c r="Y2" s="69"/>
      <c r="AA2" s="76"/>
      <c r="AB2" s="77"/>
      <c r="AC2" s="69"/>
      <c r="AE2" s="8" t="s">
        <v>220</v>
      </c>
      <c r="AF2" s="80">
        <v>875</v>
      </c>
      <c r="AG2" s="69">
        <v>43131</v>
      </c>
      <c r="AH2" s="69"/>
      <c r="AI2" s="64"/>
      <c r="AL2" s="69"/>
      <c r="AM2" s="64"/>
      <c r="AQ2" s="79"/>
      <c r="AS2" s="69"/>
      <c r="AU2" s="8" t="s">
        <v>221</v>
      </c>
      <c r="AV2" s="80">
        <v>24000</v>
      </c>
      <c r="AW2" s="69">
        <v>43158</v>
      </c>
    </row>
    <row r="3" spans="1:53" x14ac:dyDescent="0.25">
      <c r="I3" s="2" t="s">
        <v>299</v>
      </c>
      <c r="J3" s="72">
        <v>4500</v>
      </c>
      <c r="K3" s="69">
        <v>43242</v>
      </c>
      <c r="M3" s="98" t="s">
        <v>155</v>
      </c>
      <c r="N3" s="89">
        <v>12587.38</v>
      </c>
      <c r="O3" s="69">
        <v>43165</v>
      </c>
      <c r="Q3" s="2" t="s">
        <v>98</v>
      </c>
      <c r="R3" s="90">
        <v>1093.4100000000001</v>
      </c>
      <c r="U3" s="69">
        <v>43130</v>
      </c>
      <c r="V3" s="69"/>
      <c r="W3" s="69"/>
      <c r="Y3" s="69"/>
      <c r="Z3" s="69"/>
      <c r="AA3" s="69"/>
      <c r="AC3" s="69"/>
      <c r="AD3" s="69"/>
      <c r="AE3" s="8" t="s">
        <v>220</v>
      </c>
      <c r="AF3" s="80">
        <v>875</v>
      </c>
      <c r="AG3" s="69">
        <v>43281</v>
      </c>
      <c r="AH3" s="69"/>
      <c r="AL3" s="69"/>
      <c r="AU3" s="8" t="s">
        <v>221</v>
      </c>
      <c r="AV3" s="78">
        <v>24000</v>
      </c>
      <c r="AW3" s="69">
        <v>43237</v>
      </c>
    </row>
    <row r="4" spans="1:53" x14ac:dyDescent="0.25">
      <c r="I4" s="69"/>
      <c r="K4" s="69"/>
      <c r="M4" s="98" t="s">
        <v>156</v>
      </c>
      <c r="N4" s="89">
        <v>3819.54</v>
      </c>
      <c r="O4" s="69">
        <v>43165</v>
      </c>
      <c r="Q4" s="2" t="s">
        <v>99</v>
      </c>
      <c r="R4" s="90">
        <v>803.17</v>
      </c>
      <c r="U4" s="69">
        <v>43130</v>
      </c>
      <c r="V4" s="69"/>
      <c r="W4" s="69"/>
      <c r="Y4" s="69"/>
      <c r="Z4" s="69"/>
      <c r="AA4" s="69"/>
      <c r="AC4" s="69"/>
      <c r="AD4" s="69"/>
      <c r="AE4" s="69"/>
      <c r="AG4" s="69"/>
      <c r="AH4" s="69"/>
      <c r="AL4" s="69"/>
    </row>
    <row r="5" spans="1:53" x14ac:dyDescent="0.25">
      <c r="I5" s="2"/>
      <c r="J5" s="89"/>
      <c r="K5" s="87"/>
      <c r="M5" s="98" t="s">
        <v>157</v>
      </c>
      <c r="N5" s="89">
        <v>5719.2</v>
      </c>
      <c r="O5" s="87">
        <v>43165</v>
      </c>
      <c r="Q5" s="2" t="s">
        <v>100</v>
      </c>
      <c r="R5" s="90">
        <v>370.85</v>
      </c>
      <c r="U5" s="69">
        <v>43130</v>
      </c>
      <c r="V5" s="69"/>
      <c r="W5" s="69"/>
      <c r="Y5" s="69"/>
      <c r="Z5" s="69"/>
      <c r="AA5" s="69"/>
      <c r="AC5" s="69"/>
      <c r="AD5" s="69"/>
      <c r="AE5" s="69"/>
      <c r="AG5" s="69"/>
      <c r="AH5" s="69"/>
      <c r="AL5" s="69"/>
    </row>
    <row r="6" spans="1:53" x14ac:dyDescent="0.25">
      <c r="I6" s="69"/>
      <c r="M6" s="98" t="s">
        <v>158</v>
      </c>
      <c r="N6" s="89">
        <v>2027.54</v>
      </c>
      <c r="O6" s="69">
        <v>43165</v>
      </c>
      <c r="Q6" s="2" t="s">
        <v>101</v>
      </c>
      <c r="R6" s="90">
        <v>1939.79</v>
      </c>
      <c r="U6" s="69">
        <v>43130</v>
      </c>
      <c r="V6" s="69"/>
      <c r="W6" s="69"/>
      <c r="Y6" s="69"/>
      <c r="Z6" s="69"/>
      <c r="AA6" s="69"/>
      <c r="AC6" s="69"/>
      <c r="AD6" s="69"/>
      <c r="AE6" s="69"/>
      <c r="AG6" s="69"/>
      <c r="AH6" s="69"/>
      <c r="AL6" s="69"/>
    </row>
    <row r="7" spans="1:53" x14ac:dyDescent="0.25">
      <c r="I7" s="69"/>
      <c r="M7" s="98" t="s">
        <v>159</v>
      </c>
      <c r="N7" s="89">
        <v>15110.94</v>
      </c>
      <c r="O7" s="69">
        <v>43165</v>
      </c>
      <c r="Q7" s="2" t="s">
        <v>102</v>
      </c>
      <c r="R7" s="90">
        <v>9471.07</v>
      </c>
      <c r="U7" s="69">
        <v>43130</v>
      </c>
      <c r="V7" s="69"/>
      <c r="W7" s="69"/>
      <c r="Y7" s="69"/>
      <c r="Z7" s="69"/>
      <c r="AA7" s="69"/>
      <c r="AC7" s="69"/>
      <c r="AD7" s="69"/>
      <c r="AE7" s="69"/>
      <c r="AG7" s="69"/>
      <c r="AH7" s="69"/>
      <c r="AL7" s="69"/>
    </row>
    <row r="8" spans="1:53" x14ac:dyDescent="0.25">
      <c r="I8" s="69"/>
      <c r="M8" s="98" t="s">
        <v>160</v>
      </c>
      <c r="N8" s="89">
        <v>10751.56</v>
      </c>
      <c r="O8" s="69">
        <v>43165</v>
      </c>
      <c r="Q8" s="98" t="s">
        <v>174</v>
      </c>
      <c r="R8" s="74">
        <v>46090.39</v>
      </c>
      <c r="S8" s="90">
        <v>50004.76</v>
      </c>
      <c r="T8" s="74">
        <v>3914.37</v>
      </c>
      <c r="U8" s="69">
        <v>43165</v>
      </c>
      <c r="V8" s="69"/>
      <c r="W8" s="69"/>
      <c r="Y8" s="69"/>
      <c r="Z8" s="69"/>
      <c r="AA8" s="69"/>
      <c r="AC8" s="69"/>
      <c r="AD8" s="69"/>
      <c r="AE8" s="69"/>
      <c r="AG8" s="69"/>
      <c r="AH8" s="69"/>
      <c r="AL8" s="69"/>
    </row>
    <row r="9" spans="1:53" x14ac:dyDescent="0.25">
      <c r="I9" s="69"/>
      <c r="M9" s="98" t="s">
        <v>161</v>
      </c>
      <c r="N9" s="89">
        <v>4352.58</v>
      </c>
      <c r="O9" s="69">
        <v>43165</v>
      </c>
      <c r="Q9" s="98" t="s">
        <v>196</v>
      </c>
      <c r="R9" s="90">
        <v>26997.85</v>
      </c>
      <c r="U9" s="69">
        <v>43165</v>
      </c>
      <c r="V9" s="69"/>
      <c r="W9" s="69"/>
      <c r="Y9" s="69"/>
      <c r="Z9" s="69"/>
      <c r="AA9" s="69"/>
      <c r="AC9" s="69"/>
      <c r="AD9" s="69"/>
      <c r="AE9" s="69"/>
      <c r="AG9" s="69"/>
      <c r="AH9" s="69"/>
      <c r="AL9" s="69"/>
    </row>
    <row r="10" spans="1:53" x14ac:dyDescent="0.25">
      <c r="I10" s="69"/>
      <c r="M10" s="98" t="s">
        <v>162</v>
      </c>
      <c r="N10" s="89">
        <v>33810.79</v>
      </c>
      <c r="O10" s="69">
        <v>43165</v>
      </c>
      <c r="Q10" s="98" t="s">
        <v>197</v>
      </c>
      <c r="R10" s="90">
        <v>1284.8800000000001</v>
      </c>
      <c r="U10" s="69">
        <v>43165</v>
      </c>
      <c r="V10" s="69"/>
      <c r="W10" s="69"/>
      <c r="Y10" s="69"/>
      <c r="Z10" s="69"/>
      <c r="AA10" s="69"/>
      <c r="AC10" s="69"/>
      <c r="AD10" s="69"/>
      <c r="AE10" s="69"/>
      <c r="AG10" s="69"/>
      <c r="AH10" s="69"/>
      <c r="AL10" s="69"/>
    </row>
    <row r="11" spans="1:53" x14ac:dyDescent="0.25">
      <c r="I11" s="69"/>
      <c r="M11" s="98" t="s">
        <v>163</v>
      </c>
      <c r="N11" s="89">
        <v>2818.83</v>
      </c>
      <c r="O11" s="69">
        <v>43165</v>
      </c>
      <c r="Q11" s="2" t="s">
        <v>195</v>
      </c>
      <c r="R11" s="90">
        <v>5866.64</v>
      </c>
      <c r="U11" s="69">
        <v>43165</v>
      </c>
      <c r="V11" s="69"/>
      <c r="W11" s="69"/>
      <c r="Y11" s="69"/>
      <c r="Z11" s="69"/>
      <c r="AA11" s="69"/>
      <c r="AC11" s="69"/>
      <c r="AD11" s="69"/>
      <c r="AE11" s="69"/>
      <c r="AG11" s="69"/>
      <c r="AH11" s="69"/>
      <c r="AL11" s="69"/>
    </row>
    <row r="12" spans="1:53" x14ac:dyDescent="0.25">
      <c r="I12" s="69"/>
      <c r="M12" s="98" t="s">
        <v>164</v>
      </c>
      <c r="N12" s="89">
        <v>6750.23</v>
      </c>
      <c r="O12" s="69">
        <v>43165</v>
      </c>
      <c r="Q12" s="2" t="s">
        <v>120</v>
      </c>
      <c r="R12" s="90">
        <v>5947.66</v>
      </c>
      <c r="U12" s="69">
        <v>43130</v>
      </c>
      <c r="V12" s="69"/>
      <c r="W12" s="69"/>
      <c r="Y12" s="69"/>
      <c r="Z12" s="69"/>
      <c r="AA12" s="69"/>
      <c r="AC12" s="69"/>
      <c r="AD12" s="69"/>
      <c r="AE12" s="69"/>
      <c r="AG12" s="69"/>
      <c r="AH12" s="69"/>
      <c r="AL12" s="69"/>
    </row>
    <row r="13" spans="1:53" x14ac:dyDescent="0.25">
      <c r="I13" s="69"/>
      <c r="M13" s="98" t="s">
        <v>165</v>
      </c>
      <c r="N13" s="89">
        <v>8903.67</v>
      </c>
      <c r="O13" s="69">
        <v>43165</v>
      </c>
      <c r="Q13" s="2" t="s">
        <v>121</v>
      </c>
      <c r="R13" s="90">
        <v>899.05</v>
      </c>
      <c r="U13" s="69">
        <v>43130</v>
      </c>
      <c r="V13" s="69"/>
      <c r="W13" s="69"/>
      <c r="Y13" s="69"/>
      <c r="Z13" s="69"/>
      <c r="AA13" s="69"/>
      <c r="AC13" s="69"/>
      <c r="AD13" s="69"/>
      <c r="AE13" s="69"/>
      <c r="AG13" s="69"/>
      <c r="AH13" s="69"/>
      <c r="AL13" s="69"/>
    </row>
    <row r="14" spans="1:53" x14ac:dyDescent="0.25">
      <c r="I14" s="69"/>
      <c r="M14" s="98" t="s">
        <v>166</v>
      </c>
      <c r="N14" s="89">
        <v>6573.27</v>
      </c>
      <c r="O14" s="69">
        <v>43165</v>
      </c>
      <c r="Q14" s="2" t="s">
        <v>122</v>
      </c>
      <c r="R14" s="90">
        <v>6735.61</v>
      </c>
      <c r="S14" s="73"/>
      <c r="U14" s="69">
        <v>43130</v>
      </c>
      <c r="V14" s="69"/>
      <c r="W14" s="69"/>
      <c r="Y14" s="69"/>
      <c r="Z14" s="69"/>
      <c r="AA14" s="69"/>
      <c r="AC14" s="69"/>
      <c r="AD14" s="69"/>
      <c r="AE14" s="69"/>
      <c r="AG14" s="69"/>
      <c r="AH14" s="69"/>
      <c r="AL14" s="69"/>
    </row>
    <row r="15" spans="1:53" x14ac:dyDescent="0.25">
      <c r="I15" s="69"/>
      <c r="M15" s="98" t="s">
        <v>167</v>
      </c>
      <c r="N15" s="89">
        <v>16182.92</v>
      </c>
      <c r="O15" s="69">
        <v>43165</v>
      </c>
      <c r="Q15" s="2" t="s">
        <v>123</v>
      </c>
      <c r="R15" s="90">
        <v>1568.39</v>
      </c>
      <c r="S15" s="73"/>
      <c r="U15" s="69">
        <v>43130</v>
      </c>
      <c r="V15" s="69"/>
      <c r="W15" s="69"/>
      <c r="Y15" s="69"/>
      <c r="Z15" s="69"/>
      <c r="AA15" s="69"/>
      <c r="AC15" s="69"/>
      <c r="AD15" s="69"/>
      <c r="AE15" s="69"/>
      <c r="AG15" s="69"/>
      <c r="AH15" s="69"/>
      <c r="AL15" s="69"/>
    </row>
    <row r="16" spans="1:53" x14ac:dyDescent="0.25">
      <c r="I16" s="69"/>
      <c r="M16" s="98" t="s">
        <v>168</v>
      </c>
      <c r="N16" s="89">
        <v>10632.18</v>
      </c>
      <c r="O16" s="69">
        <v>43165</v>
      </c>
      <c r="Q16" s="2" t="s">
        <v>124</v>
      </c>
      <c r="R16" s="90">
        <v>2143.5500000000002</v>
      </c>
      <c r="U16" s="69">
        <v>43130</v>
      </c>
      <c r="V16" s="69"/>
      <c r="W16" s="69"/>
      <c r="Y16" s="69"/>
      <c r="Z16" s="69"/>
      <c r="AA16" s="69"/>
      <c r="AC16" s="69"/>
      <c r="AD16" s="69"/>
      <c r="AE16" s="69"/>
      <c r="AG16" s="69"/>
      <c r="AH16" s="69"/>
      <c r="AL16" s="69"/>
    </row>
    <row r="17" spans="2:53" x14ac:dyDescent="0.25">
      <c r="I17" s="69"/>
      <c r="M17" s="98" t="s">
        <v>169</v>
      </c>
      <c r="N17" s="89">
        <v>6433.86</v>
      </c>
      <c r="O17" s="69">
        <v>43165</v>
      </c>
      <c r="Q17" s="2" t="s">
        <v>125</v>
      </c>
      <c r="R17" s="90">
        <v>594.63</v>
      </c>
      <c r="U17" s="69">
        <v>43130</v>
      </c>
      <c r="V17" s="69"/>
      <c r="W17" s="69"/>
      <c r="Y17" s="69"/>
      <c r="Z17" s="69"/>
      <c r="AA17" s="69"/>
      <c r="AC17" s="69"/>
      <c r="AD17" s="69"/>
      <c r="AE17" s="69"/>
      <c r="AG17" s="69"/>
      <c r="AH17" s="69"/>
      <c r="AL17" s="69"/>
    </row>
    <row r="18" spans="2:53" x14ac:dyDescent="0.25">
      <c r="I18" s="69"/>
      <c r="M18" s="69"/>
      <c r="Q18" s="2" t="s">
        <v>126</v>
      </c>
      <c r="R18" s="90">
        <v>5179.41</v>
      </c>
      <c r="U18" s="69">
        <v>43130</v>
      </c>
      <c r="V18" s="69"/>
      <c r="W18" s="69"/>
      <c r="Y18" s="69"/>
      <c r="Z18" s="69"/>
      <c r="AA18" s="69"/>
      <c r="AC18" s="69"/>
      <c r="AD18" s="69"/>
      <c r="AE18" s="69"/>
      <c r="AG18" s="69"/>
      <c r="AH18" s="69"/>
      <c r="AL18" s="69"/>
    </row>
    <row r="19" spans="2:53" x14ac:dyDescent="0.25">
      <c r="I19" s="69"/>
      <c r="M19" s="69"/>
      <c r="Q19" s="2" t="s">
        <v>127</v>
      </c>
      <c r="R19" s="90">
        <v>2702.15</v>
      </c>
      <c r="U19" s="69">
        <v>43130</v>
      </c>
      <c r="V19" s="69"/>
      <c r="W19" s="69"/>
      <c r="Y19" s="69"/>
      <c r="Z19" s="69"/>
      <c r="AA19" s="69"/>
      <c r="AC19" s="69"/>
      <c r="AD19" s="69"/>
      <c r="AE19" s="69"/>
      <c r="AG19" s="69"/>
      <c r="AH19" s="69"/>
      <c r="AL19" s="69"/>
    </row>
    <row r="20" spans="2:53" x14ac:dyDescent="0.25">
      <c r="B20" s="68"/>
      <c r="I20" s="69"/>
      <c r="M20" s="69"/>
      <c r="N20" s="97">
        <f>SUM(N2:N17)</f>
        <v>150000.00999999998</v>
      </c>
      <c r="Q20" s="2" t="s">
        <v>128</v>
      </c>
      <c r="R20" s="90">
        <v>29.95</v>
      </c>
      <c r="U20" s="69">
        <v>43130</v>
      </c>
      <c r="V20" s="69"/>
      <c r="W20" s="69"/>
      <c r="Y20" s="69"/>
      <c r="Z20" s="69"/>
      <c r="AA20" s="69"/>
      <c r="AC20" s="69"/>
      <c r="AD20" s="69"/>
      <c r="AE20" s="69"/>
      <c r="AG20" s="69"/>
      <c r="AH20" s="69"/>
      <c r="AL20" s="69"/>
      <c r="AV20" s="115"/>
    </row>
    <row r="21" spans="2:53" x14ac:dyDescent="0.25">
      <c r="I21" s="69"/>
      <c r="M21" s="69"/>
      <c r="Q21" s="2" t="s">
        <v>129</v>
      </c>
      <c r="R21" s="90">
        <v>3899.85</v>
      </c>
      <c r="U21" s="69">
        <v>43130</v>
      </c>
      <c r="V21" s="69"/>
      <c r="W21" s="69"/>
      <c r="Y21" s="69"/>
      <c r="Z21" s="69"/>
      <c r="AA21" s="69"/>
      <c r="AC21" s="69"/>
      <c r="AD21" s="69"/>
      <c r="AE21" s="69"/>
      <c r="AG21" s="69"/>
      <c r="AH21" s="69"/>
      <c r="AL21" s="69"/>
      <c r="AY21" s="72"/>
      <c r="AZ21" s="67"/>
      <c r="BA21" s="72"/>
    </row>
    <row r="22" spans="2:53" x14ac:dyDescent="0.25">
      <c r="I22" s="69"/>
      <c r="M22" s="69"/>
      <c r="Q22" s="2" t="s">
        <v>130</v>
      </c>
      <c r="R22" s="90">
        <v>425.99</v>
      </c>
      <c r="U22" s="69">
        <v>43130</v>
      </c>
      <c r="V22" s="69"/>
      <c r="W22" s="69"/>
      <c r="Y22" s="69"/>
      <c r="Z22" s="69"/>
      <c r="AA22" s="69"/>
      <c r="AC22" s="69"/>
      <c r="AD22" s="69"/>
      <c r="AE22" s="69"/>
      <c r="AG22" s="69"/>
      <c r="AH22" s="69"/>
      <c r="AL22" s="69"/>
      <c r="AY22" s="72"/>
      <c r="AZ22" s="67"/>
      <c r="BA22" s="72"/>
    </row>
    <row r="23" spans="2:53" x14ac:dyDescent="0.25">
      <c r="I23" s="69"/>
      <c r="M23" s="69"/>
      <c r="Q23" s="2" t="s">
        <v>131</v>
      </c>
      <c r="R23" s="96">
        <v>0</v>
      </c>
      <c r="S23" s="90">
        <v>953.08</v>
      </c>
      <c r="T23" s="89">
        <v>953.08</v>
      </c>
      <c r="U23" s="87" t="s">
        <v>216</v>
      </c>
      <c r="V23" s="69"/>
      <c r="W23" s="69"/>
      <c r="Y23" s="69"/>
      <c r="Z23" s="69"/>
      <c r="AA23" s="69"/>
      <c r="AC23" s="69"/>
      <c r="AD23" s="69"/>
      <c r="AE23" s="69"/>
      <c r="AG23" s="69"/>
      <c r="AH23" s="69"/>
      <c r="AL23" s="69"/>
      <c r="AY23" s="72"/>
      <c r="AZ23" s="67"/>
      <c r="BA23" s="72"/>
    </row>
    <row r="24" spans="2:53" x14ac:dyDescent="0.25">
      <c r="I24" s="69"/>
      <c r="M24" s="69"/>
      <c r="Q24" s="2" t="s">
        <v>132</v>
      </c>
      <c r="R24" s="96">
        <v>0</v>
      </c>
      <c r="S24" s="90">
        <v>3021.79</v>
      </c>
      <c r="T24" s="89">
        <v>3021.79</v>
      </c>
      <c r="U24" s="87" t="s">
        <v>216</v>
      </c>
      <c r="V24" s="69"/>
      <c r="W24" s="69"/>
      <c r="Y24" s="69"/>
      <c r="Z24" s="69"/>
      <c r="AA24" s="69"/>
      <c r="AC24" s="69"/>
      <c r="AD24" s="69"/>
      <c r="AE24" s="69"/>
      <c r="AG24" s="69"/>
      <c r="AH24" s="69"/>
      <c r="AL24" s="69"/>
      <c r="AY24" s="72"/>
      <c r="AZ24" s="67"/>
      <c r="BA24" s="72"/>
    </row>
    <row r="25" spans="2:53" x14ac:dyDescent="0.25">
      <c r="I25" s="69"/>
      <c r="M25" s="69"/>
      <c r="Q25" s="2" t="s">
        <v>133</v>
      </c>
      <c r="R25" s="96">
        <v>0</v>
      </c>
      <c r="S25" s="90">
        <v>1824.04</v>
      </c>
      <c r="T25" s="89">
        <v>1824.04</v>
      </c>
      <c r="U25" s="87" t="s">
        <v>216</v>
      </c>
      <c r="V25" s="69"/>
      <c r="W25" s="69"/>
      <c r="Y25" s="69"/>
      <c r="Z25" s="69"/>
      <c r="AA25" s="69"/>
      <c r="AC25" s="69"/>
      <c r="AD25" s="69"/>
      <c r="AE25" s="69"/>
      <c r="AG25" s="69"/>
      <c r="AH25" s="69"/>
      <c r="AL25" s="69"/>
      <c r="AY25" s="72"/>
      <c r="AZ25" s="67"/>
      <c r="BA25" s="72"/>
    </row>
    <row r="26" spans="2:53" x14ac:dyDescent="0.25">
      <c r="I26" s="69"/>
      <c r="M26" s="69"/>
      <c r="Q26" s="2" t="s">
        <v>134</v>
      </c>
      <c r="R26" s="96">
        <v>0</v>
      </c>
      <c r="S26" s="90">
        <v>1760.61</v>
      </c>
      <c r="T26" s="89">
        <v>1760.61</v>
      </c>
      <c r="U26" s="87" t="s">
        <v>216</v>
      </c>
      <c r="V26" s="69"/>
      <c r="W26" s="69"/>
      <c r="Y26" s="69"/>
      <c r="Z26" s="69"/>
      <c r="AA26" s="69"/>
      <c r="AC26" s="69"/>
      <c r="AD26" s="69"/>
      <c r="AE26" s="69"/>
      <c r="AG26" s="69"/>
      <c r="AH26" s="69"/>
      <c r="AL26" s="69"/>
      <c r="AY26" s="72"/>
      <c r="AZ26" s="67"/>
      <c r="BA26" s="72"/>
    </row>
    <row r="27" spans="2:53" x14ac:dyDescent="0.25">
      <c r="I27" s="69"/>
      <c r="M27" s="69"/>
      <c r="Q27" s="2" t="s">
        <v>135</v>
      </c>
      <c r="R27" s="96">
        <v>2008.45</v>
      </c>
      <c r="S27" s="90">
        <v>3066.37</v>
      </c>
      <c r="T27" s="89">
        <v>1057.92</v>
      </c>
      <c r="U27" s="69">
        <v>43130</v>
      </c>
      <c r="V27" s="69"/>
      <c r="W27" s="69"/>
      <c r="Y27" s="69"/>
      <c r="Z27" s="69"/>
      <c r="AA27" s="69"/>
      <c r="AC27" s="69"/>
      <c r="AD27" s="69"/>
      <c r="AE27" s="69"/>
      <c r="AG27" s="69"/>
      <c r="AH27" s="69"/>
      <c r="AL27" s="69"/>
      <c r="AY27" s="72"/>
      <c r="AZ27" s="67"/>
      <c r="BA27" s="72"/>
    </row>
    <row r="28" spans="2:53" x14ac:dyDescent="0.25">
      <c r="I28" s="69"/>
      <c r="M28" s="69"/>
      <c r="Q28" s="2" t="s">
        <v>136</v>
      </c>
      <c r="R28" s="90">
        <v>76.989999999999995</v>
      </c>
      <c r="U28" s="69">
        <v>43130</v>
      </c>
      <c r="V28" s="69"/>
      <c r="W28" s="69"/>
      <c r="Y28" s="69"/>
      <c r="Z28" s="69"/>
      <c r="AA28" s="69"/>
      <c r="AC28" s="69"/>
      <c r="AD28" s="69"/>
      <c r="AE28" s="69"/>
      <c r="AG28" s="69"/>
      <c r="AH28" s="69"/>
      <c r="AL28" s="69"/>
      <c r="AY28" s="72"/>
      <c r="AZ28" s="67"/>
      <c r="BA28" s="72"/>
    </row>
    <row r="29" spans="2:53" x14ac:dyDescent="0.25">
      <c r="I29" s="69"/>
      <c r="M29" s="69"/>
      <c r="Q29" s="2" t="s">
        <v>137</v>
      </c>
      <c r="R29" s="90">
        <v>2078.9699999999998</v>
      </c>
      <c r="U29" s="69">
        <v>43130</v>
      </c>
      <c r="V29" s="69"/>
      <c r="W29" s="69"/>
      <c r="Y29" s="69"/>
      <c r="Z29" s="69"/>
      <c r="AA29" s="69"/>
      <c r="AC29" s="69"/>
      <c r="AD29" s="69"/>
      <c r="AE29" s="69"/>
      <c r="AG29" s="69"/>
      <c r="AH29" s="69"/>
      <c r="AL29" s="69"/>
      <c r="AY29" s="72"/>
      <c r="AZ29" s="67"/>
      <c r="BA29" s="72"/>
    </row>
    <row r="30" spans="2:53" x14ac:dyDescent="0.25">
      <c r="I30" s="69"/>
      <c r="M30" s="69"/>
      <c r="Q30" s="2" t="s">
        <v>138</v>
      </c>
      <c r="R30" s="90">
        <v>98.96</v>
      </c>
      <c r="U30" s="69">
        <v>43130</v>
      </c>
      <c r="V30" s="69"/>
      <c r="W30" s="69"/>
      <c r="Y30" s="69"/>
      <c r="Z30" s="69"/>
      <c r="AA30" s="69"/>
      <c r="AC30" s="69"/>
      <c r="AD30" s="69"/>
      <c r="AE30" s="69"/>
      <c r="AG30" s="69"/>
      <c r="AH30" s="69"/>
      <c r="AL30" s="69"/>
      <c r="AY30" s="72"/>
      <c r="AZ30" s="67"/>
      <c r="BA30" s="72"/>
    </row>
    <row r="31" spans="2:53" x14ac:dyDescent="0.25">
      <c r="I31" s="69"/>
      <c r="M31" s="69"/>
      <c r="Q31" s="2" t="s">
        <v>139</v>
      </c>
      <c r="R31" s="90">
        <v>1200.8399999999999</v>
      </c>
      <c r="U31" s="69">
        <v>43130</v>
      </c>
      <c r="V31" s="69"/>
      <c r="W31" s="69"/>
      <c r="Y31" s="69"/>
      <c r="Z31" s="69"/>
      <c r="AA31" s="69"/>
      <c r="AC31" s="69"/>
      <c r="AD31" s="69"/>
      <c r="AE31" s="69"/>
      <c r="AG31" s="69"/>
      <c r="AH31" s="69"/>
      <c r="AL31" s="69"/>
      <c r="AY31" s="72"/>
      <c r="AZ31" s="67"/>
      <c r="BA31" s="72"/>
    </row>
    <row r="32" spans="2:53" x14ac:dyDescent="0.25">
      <c r="I32" s="69"/>
      <c r="M32" s="69"/>
      <c r="Q32" s="2" t="s">
        <v>140</v>
      </c>
      <c r="R32" s="90">
        <v>325</v>
      </c>
      <c r="U32" s="69">
        <v>43130</v>
      </c>
      <c r="V32" s="69"/>
      <c r="W32" s="69"/>
      <c r="Y32" s="69"/>
      <c r="Z32" s="69"/>
      <c r="AA32" s="69"/>
      <c r="AC32" s="69"/>
      <c r="AD32" s="69"/>
      <c r="AE32" s="69"/>
      <c r="AG32" s="69"/>
      <c r="AH32" s="69"/>
      <c r="AL32" s="69"/>
      <c r="AY32" s="72"/>
      <c r="AZ32" s="67"/>
      <c r="BA32" s="72"/>
    </row>
    <row r="33" spans="9:53" x14ac:dyDescent="0.25">
      <c r="I33" s="69"/>
      <c r="M33" s="69"/>
      <c r="Q33" s="2" t="s">
        <v>141</v>
      </c>
      <c r="R33" s="90">
        <v>2141.29</v>
      </c>
      <c r="U33" s="69">
        <v>43130</v>
      </c>
      <c r="V33" s="69"/>
      <c r="W33" s="69"/>
      <c r="Y33" s="69"/>
      <c r="Z33" s="69"/>
      <c r="AA33" s="69"/>
      <c r="AC33" s="69"/>
      <c r="AD33" s="69"/>
      <c r="AE33" s="69"/>
      <c r="AG33" s="69"/>
      <c r="AH33" s="69"/>
      <c r="AL33" s="69"/>
      <c r="AY33" s="72"/>
      <c r="AZ33" s="67"/>
      <c r="BA33" s="72"/>
    </row>
    <row r="34" spans="9:53" x14ac:dyDescent="0.25">
      <c r="I34" s="69"/>
      <c r="M34" s="69"/>
      <c r="Q34" s="2" t="s">
        <v>142</v>
      </c>
      <c r="R34" s="90">
        <v>567.95000000000005</v>
      </c>
      <c r="U34" s="69">
        <v>43130</v>
      </c>
      <c r="V34" s="69"/>
      <c r="W34" s="69"/>
      <c r="Y34" s="69"/>
      <c r="Z34" s="69"/>
      <c r="AA34" s="69"/>
      <c r="AC34" s="69"/>
      <c r="AD34" s="69"/>
      <c r="AE34" s="69"/>
      <c r="AG34" s="69"/>
      <c r="AH34" s="69"/>
      <c r="AL34" s="69"/>
      <c r="AY34" s="72"/>
      <c r="AZ34" s="67"/>
      <c r="BA34" s="72"/>
    </row>
    <row r="35" spans="9:53" x14ac:dyDescent="0.25">
      <c r="I35" s="69"/>
      <c r="M35" s="69"/>
      <c r="Q35" s="2" t="s">
        <v>143</v>
      </c>
      <c r="R35" s="90">
        <v>576.55999999999995</v>
      </c>
      <c r="U35" s="69">
        <v>43130</v>
      </c>
      <c r="V35" s="69"/>
      <c r="W35" s="69"/>
      <c r="Y35" s="69"/>
      <c r="Z35" s="69"/>
      <c r="AA35" s="69"/>
      <c r="AC35" s="69"/>
      <c r="AD35" s="69"/>
      <c r="AE35" s="69"/>
      <c r="AG35" s="69"/>
      <c r="AH35" s="69"/>
      <c r="AL35" s="69"/>
    </row>
    <row r="36" spans="9:53" x14ac:dyDescent="0.25">
      <c r="I36" s="69"/>
      <c r="M36" s="69"/>
      <c r="Q36" s="2" t="s">
        <v>144</v>
      </c>
      <c r="R36" s="90">
        <v>574.95000000000005</v>
      </c>
      <c r="U36" s="69">
        <v>43130</v>
      </c>
      <c r="V36" s="69"/>
      <c r="W36" s="69"/>
      <c r="Y36" s="69"/>
      <c r="Z36" s="69"/>
      <c r="AA36" s="69"/>
      <c r="AC36" s="69"/>
      <c r="AD36" s="69"/>
      <c r="AE36" s="69"/>
      <c r="AG36" s="69"/>
      <c r="AH36" s="69"/>
      <c r="AL36" s="69"/>
    </row>
    <row r="37" spans="9:53" x14ac:dyDescent="0.25">
      <c r="I37" s="69"/>
      <c r="M37" s="69"/>
      <c r="Q37" s="2" t="s">
        <v>145</v>
      </c>
      <c r="R37" s="90">
        <v>1512.93</v>
      </c>
      <c r="U37" s="69">
        <v>43130</v>
      </c>
      <c r="V37" s="69"/>
      <c r="W37" s="69"/>
      <c r="Y37" s="69"/>
      <c r="Z37" s="69"/>
      <c r="AA37" s="69"/>
      <c r="AC37" s="69"/>
      <c r="AD37" s="69"/>
      <c r="AE37" s="69"/>
      <c r="AG37" s="69"/>
      <c r="AH37" s="69"/>
      <c r="AL37" s="69"/>
    </row>
    <row r="38" spans="9:53" x14ac:dyDescent="0.25">
      <c r="I38" s="69"/>
      <c r="M38" s="69"/>
      <c r="Q38" s="2" t="s">
        <v>146</v>
      </c>
      <c r="R38" s="90">
        <v>1491.24</v>
      </c>
      <c r="U38" s="69">
        <v>43130</v>
      </c>
      <c r="V38" s="69"/>
      <c r="W38" s="69"/>
      <c r="Y38" s="69"/>
      <c r="Z38" s="69"/>
      <c r="AA38" s="69"/>
      <c r="AC38" s="69"/>
      <c r="AD38" s="69"/>
      <c r="AE38" s="69"/>
      <c r="AG38" s="69"/>
      <c r="AH38" s="69"/>
      <c r="AL38" s="69"/>
    </row>
    <row r="39" spans="9:53" x14ac:dyDescent="0.25">
      <c r="I39" s="69"/>
      <c r="M39" s="69"/>
      <c r="Q39" s="2" t="s">
        <v>147</v>
      </c>
      <c r="R39" s="90">
        <v>956.81</v>
      </c>
      <c r="U39" s="69">
        <v>43130</v>
      </c>
      <c r="V39" s="69"/>
      <c r="W39" s="69"/>
      <c r="Y39" s="69"/>
      <c r="Z39" s="69"/>
      <c r="AA39" s="69"/>
      <c r="AC39" s="69"/>
      <c r="AD39" s="69"/>
      <c r="AE39" s="69"/>
      <c r="AG39" s="69"/>
      <c r="AH39" s="69"/>
      <c r="AL39" s="69"/>
    </row>
    <row r="40" spans="9:53" x14ac:dyDescent="0.25">
      <c r="I40" s="69"/>
      <c r="M40" s="69"/>
      <c r="Q40" s="2" t="s">
        <v>148</v>
      </c>
      <c r="R40" s="90">
        <v>5960.6</v>
      </c>
      <c r="U40" s="69">
        <v>43130</v>
      </c>
      <c r="V40" s="69"/>
      <c r="W40" s="69"/>
      <c r="Y40" s="69"/>
      <c r="Z40" s="69"/>
      <c r="AA40" s="69"/>
      <c r="AC40" s="69"/>
      <c r="AD40" s="69"/>
      <c r="AE40" s="69"/>
      <c r="AG40" s="69"/>
      <c r="AH40" s="69"/>
      <c r="AL40" s="69"/>
    </row>
    <row r="41" spans="9:53" x14ac:dyDescent="0.25">
      <c r="I41" s="69"/>
      <c r="M41" s="69"/>
      <c r="Q41" s="2" t="s">
        <v>149</v>
      </c>
      <c r="R41" s="90">
        <v>2511.36</v>
      </c>
      <c r="U41" s="69">
        <v>43130</v>
      </c>
      <c r="V41" s="69"/>
      <c r="W41" s="69"/>
      <c r="Y41" s="69"/>
      <c r="Z41" s="69"/>
      <c r="AA41" s="69"/>
      <c r="AC41" s="69"/>
      <c r="AD41" s="69"/>
      <c r="AE41" s="69"/>
      <c r="AG41" s="69"/>
      <c r="AH41" s="69"/>
      <c r="AL41" s="69"/>
    </row>
    <row r="42" spans="9:53" x14ac:dyDescent="0.25">
      <c r="I42" s="69"/>
      <c r="M42" s="69"/>
      <c r="Q42" s="2" t="s">
        <v>150</v>
      </c>
      <c r="R42" s="90">
        <v>1871.8</v>
      </c>
      <c r="U42" s="69">
        <v>43130</v>
      </c>
      <c r="V42" s="69"/>
      <c r="W42" s="69"/>
      <c r="Y42" s="69"/>
      <c r="Z42" s="69"/>
      <c r="AA42" s="69"/>
      <c r="AC42" s="69"/>
      <c r="AD42" s="69"/>
      <c r="AE42" s="69"/>
      <c r="AG42" s="69"/>
      <c r="AH42" s="69"/>
      <c r="AL42" s="69"/>
    </row>
    <row r="43" spans="9:53" x14ac:dyDescent="0.25">
      <c r="I43" s="69"/>
      <c r="M43" s="69"/>
      <c r="Q43" s="2" t="s">
        <v>151</v>
      </c>
      <c r="R43" s="90">
        <v>1407.05</v>
      </c>
      <c r="U43" s="69">
        <v>43130</v>
      </c>
      <c r="V43" s="69"/>
      <c r="W43" s="69"/>
      <c r="Y43" s="69"/>
      <c r="Z43" s="69"/>
      <c r="AA43" s="69"/>
      <c r="AC43" s="69"/>
      <c r="AD43" s="69"/>
      <c r="AE43" s="69"/>
      <c r="AG43" s="69"/>
      <c r="AH43" s="69"/>
      <c r="AL43" s="69"/>
    </row>
    <row r="44" spans="9:53" x14ac:dyDescent="0.25">
      <c r="I44" s="69"/>
      <c r="M44" s="69"/>
      <c r="Q44" s="2" t="s">
        <v>152</v>
      </c>
      <c r="R44" s="90">
        <v>5924.78</v>
      </c>
      <c r="U44" s="69">
        <v>43130</v>
      </c>
      <c r="V44" s="69"/>
      <c r="W44" s="69"/>
      <c r="Y44" s="69"/>
      <c r="Z44" s="69"/>
      <c r="AA44" s="69"/>
      <c r="AC44" s="69"/>
      <c r="AD44" s="69"/>
      <c r="AE44" s="69"/>
      <c r="AG44" s="69"/>
      <c r="AH44" s="69"/>
      <c r="AL44" s="69"/>
    </row>
    <row r="45" spans="9:53" x14ac:dyDescent="0.25">
      <c r="I45" s="69"/>
      <c r="M45" s="69"/>
      <c r="Q45" s="2" t="s">
        <v>153</v>
      </c>
      <c r="R45" s="90">
        <v>9286.06</v>
      </c>
      <c r="U45" s="69">
        <v>43130</v>
      </c>
      <c r="V45" s="69"/>
      <c r="W45" s="69"/>
      <c r="Y45" s="69"/>
      <c r="Z45" s="69"/>
      <c r="AA45" s="69"/>
      <c r="AC45" s="69"/>
      <c r="AD45" s="69"/>
      <c r="AE45" s="69"/>
      <c r="AG45" s="69"/>
      <c r="AH45" s="69"/>
      <c r="AL45" s="69"/>
    </row>
    <row r="46" spans="9:53" x14ac:dyDescent="0.25">
      <c r="I46" s="69"/>
      <c r="M46" s="69"/>
      <c r="Q46" s="2" t="s">
        <v>217</v>
      </c>
      <c r="R46" s="90">
        <v>1279</v>
      </c>
      <c r="U46" s="69">
        <v>43131</v>
      </c>
      <c r="V46" s="69"/>
      <c r="W46" s="69"/>
      <c r="Y46" s="69"/>
      <c r="Z46" s="69"/>
      <c r="AA46" s="69"/>
      <c r="AC46" s="69"/>
      <c r="AD46" s="69"/>
      <c r="AE46" s="69"/>
      <c r="AG46" s="69"/>
      <c r="AH46" s="69"/>
      <c r="AL46" s="69"/>
    </row>
    <row r="47" spans="9:53" x14ac:dyDescent="0.25">
      <c r="I47" s="69"/>
      <c r="M47" s="69"/>
      <c r="Q47" s="71" t="s">
        <v>218</v>
      </c>
      <c r="R47" s="73">
        <v>434</v>
      </c>
      <c r="U47" s="69">
        <v>43159</v>
      </c>
      <c r="V47" s="69"/>
      <c r="W47" s="69"/>
      <c r="Y47" s="69"/>
      <c r="Z47" s="69"/>
      <c r="AA47" s="69"/>
      <c r="AC47" s="69"/>
      <c r="AD47" s="69"/>
      <c r="AE47" s="69"/>
      <c r="AG47" s="69"/>
      <c r="AH47" s="69"/>
      <c r="AL47" s="69"/>
    </row>
    <row r="48" spans="9:53" x14ac:dyDescent="0.25">
      <c r="I48" s="69"/>
      <c r="M48" s="69"/>
      <c r="Q48" s="2" t="s">
        <v>170</v>
      </c>
      <c r="R48" s="90">
        <v>659.95</v>
      </c>
      <c r="S48" s="73"/>
      <c r="U48" s="69">
        <v>43165</v>
      </c>
      <c r="V48" s="69"/>
      <c r="W48" s="69"/>
      <c r="Y48" s="69"/>
      <c r="Z48" s="69"/>
      <c r="AA48" s="69"/>
      <c r="AC48" s="69"/>
      <c r="AD48" s="69"/>
      <c r="AE48" s="69"/>
      <c r="AG48" s="69"/>
      <c r="AH48" s="69"/>
      <c r="AL48" s="69"/>
    </row>
    <row r="49" spans="9:38" x14ac:dyDescent="0.25">
      <c r="I49" s="69"/>
      <c r="M49" s="69"/>
      <c r="Q49" s="2" t="s">
        <v>171</v>
      </c>
      <c r="R49" s="90">
        <v>1480.7</v>
      </c>
      <c r="U49" s="69">
        <v>43165</v>
      </c>
      <c r="V49" s="69"/>
      <c r="W49" s="69"/>
      <c r="Y49" s="69"/>
      <c r="Z49" s="69"/>
      <c r="AA49" s="69"/>
      <c r="AC49" s="69"/>
      <c r="AD49" s="69"/>
      <c r="AE49" s="69"/>
      <c r="AG49" s="69"/>
      <c r="AH49" s="69"/>
      <c r="AL49" s="69"/>
    </row>
    <row r="50" spans="9:38" x14ac:dyDescent="0.25">
      <c r="I50" s="69"/>
      <c r="M50" s="69"/>
      <c r="Q50" s="2" t="s">
        <v>172</v>
      </c>
      <c r="R50" s="90">
        <v>325.89</v>
      </c>
      <c r="U50" s="69">
        <v>43165</v>
      </c>
      <c r="V50" s="69"/>
      <c r="W50" s="69"/>
      <c r="Y50" s="69"/>
      <c r="Z50" s="69"/>
      <c r="AA50" s="69"/>
      <c r="AC50" s="69"/>
      <c r="AD50" s="69"/>
      <c r="AE50" s="69"/>
      <c r="AG50" s="69"/>
      <c r="AH50" s="69"/>
      <c r="AL50" s="69"/>
    </row>
    <row r="51" spans="9:38" x14ac:dyDescent="0.25">
      <c r="I51" s="69"/>
      <c r="M51" s="69"/>
      <c r="Q51" s="2" t="s">
        <v>173</v>
      </c>
      <c r="R51" s="90">
        <v>1131.31</v>
      </c>
      <c r="U51" s="69">
        <v>43165</v>
      </c>
      <c r="V51" s="69"/>
      <c r="W51" s="69"/>
      <c r="Y51" s="69"/>
      <c r="Z51" s="69"/>
      <c r="AA51" s="69"/>
      <c r="AC51" s="69"/>
      <c r="AD51" s="69"/>
      <c r="AE51" s="69"/>
      <c r="AG51" s="69"/>
      <c r="AH51" s="69"/>
      <c r="AL51" s="69"/>
    </row>
    <row r="52" spans="9:38" x14ac:dyDescent="0.25">
      <c r="I52" s="69"/>
      <c r="M52" s="69"/>
      <c r="Q52" s="2" t="s">
        <v>175</v>
      </c>
      <c r="R52" s="90">
        <v>1174.0999999999999</v>
      </c>
      <c r="U52" s="69">
        <v>43165</v>
      </c>
      <c r="V52" s="69"/>
      <c r="W52" s="69"/>
      <c r="Y52" s="69"/>
      <c r="Z52" s="69"/>
      <c r="AA52" s="69"/>
      <c r="AC52" s="69"/>
      <c r="AD52" s="69"/>
      <c r="AE52" s="69"/>
      <c r="AG52" s="69"/>
      <c r="AH52" s="69"/>
      <c r="AL52" s="69"/>
    </row>
    <row r="53" spans="9:38" x14ac:dyDescent="0.25">
      <c r="I53" s="69"/>
      <c r="M53" s="69"/>
      <c r="Q53" s="2" t="s">
        <v>176</v>
      </c>
      <c r="R53" s="90">
        <v>663.83</v>
      </c>
      <c r="U53" s="69">
        <v>43165</v>
      </c>
      <c r="V53" s="69"/>
      <c r="W53" s="69"/>
      <c r="Y53" s="69"/>
      <c r="Z53" s="69"/>
      <c r="AA53" s="69"/>
      <c r="AC53" s="69"/>
      <c r="AD53" s="69"/>
      <c r="AE53" s="69"/>
      <c r="AG53" s="69"/>
      <c r="AH53" s="69"/>
      <c r="AL53" s="69"/>
    </row>
    <row r="54" spans="9:38" x14ac:dyDescent="0.25">
      <c r="I54" s="69"/>
      <c r="M54" s="69"/>
      <c r="Q54" s="2" t="s">
        <v>177</v>
      </c>
      <c r="R54" s="90">
        <v>2889.27</v>
      </c>
      <c r="U54" s="69">
        <v>43165</v>
      </c>
      <c r="V54" s="69"/>
      <c r="W54" s="69"/>
      <c r="Y54" s="69"/>
      <c r="Z54" s="69"/>
      <c r="AA54" s="69"/>
      <c r="AC54" s="69"/>
      <c r="AD54" s="69"/>
      <c r="AE54" s="69"/>
      <c r="AG54" s="69"/>
      <c r="AH54" s="69"/>
      <c r="AL54" s="69"/>
    </row>
    <row r="55" spans="9:38" x14ac:dyDescent="0.25">
      <c r="I55" s="69"/>
      <c r="M55" s="69"/>
      <c r="Q55" s="2" t="s">
        <v>178</v>
      </c>
      <c r="R55" s="90">
        <v>1042.32</v>
      </c>
      <c r="U55" s="69">
        <v>43165</v>
      </c>
      <c r="V55" s="69"/>
      <c r="W55" s="69"/>
      <c r="Y55" s="69"/>
      <c r="Z55" s="69"/>
      <c r="AA55" s="69"/>
      <c r="AC55" s="69"/>
      <c r="AD55" s="69"/>
      <c r="AE55" s="69"/>
      <c r="AG55" s="69"/>
      <c r="AH55" s="69"/>
      <c r="AL55" s="69"/>
    </row>
    <row r="56" spans="9:38" x14ac:dyDescent="0.25">
      <c r="I56" s="69"/>
      <c r="M56" s="69"/>
      <c r="Q56" s="2" t="s">
        <v>179</v>
      </c>
      <c r="R56" s="90">
        <v>3206.49</v>
      </c>
      <c r="U56" s="69">
        <v>43165</v>
      </c>
      <c r="V56" s="69"/>
      <c r="W56" s="69"/>
      <c r="Y56" s="69"/>
      <c r="Z56" s="69"/>
      <c r="AA56" s="69"/>
      <c r="AC56" s="69"/>
      <c r="AD56" s="69"/>
      <c r="AE56" s="69"/>
      <c r="AG56" s="69"/>
      <c r="AH56" s="69"/>
      <c r="AL56" s="69"/>
    </row>
    <row r="57" spans="9:38" x14ac:dyDescent="0.25">
      <c r="I57" s="69"/>
      <c r="M57" s="69"/>
      <c r="Q57" s="2" t="s">
        <v>180</v>
      </c>
      <c r="R57" s="90">
        <v>2694.27</v>
      </c>
      <c r="U57" s="69">
        <v>43165</v>
      </c>
      <c r="V57" s="69"/>
      <c r="W57" s="69"/>
      <c r="Y57" s="69"/>
      <c r="Z57" s="69"/>
      <c r="AA57" s="69"/>
      <c r="AC57" s="69"/>
      <c r="AD57" s="69"/>
      <c r="AE57" s="69"/>
      <c r="AG57" s="69"/>
      <c r="AH57" s="69"/>
      <c r="AL57" s="69"/>
    </row>
    <row r="58" spans="9:38" x14ac:dyDescent="0.25">
      <c r="I58" s="69"/>
      <c r="M58" s="69"/>
      <c r="Q58" s="2" t="s">
        <v>181</v>
      </c>
      <c r="R58" s="90">
        <v>2283.5</v>
      </c>
      <c r="U58" s="69">
        <v>43165</v>
      </c>
      <c r="V58" s="69"/>
      <c r="W58" s="69"/>
      <c r="Y58" s="69"/>
      <c r="Z58" s="69"/>
      <c r="AA58" s="69"/>
      <c r="AC58" s="69"/>
      <c r="AD58" s="69"/>
      <c r="AE58" s="69"/>
      <c r="AG58" s="69"/>
      <c r="AH58" s="69"/>
      <c r="AL58" s="69"/>
    </row>
    <row r="59" spans="9:38" x14ac:dyDescent="0.25">
      <c r="I59" s="69"/>
      <c r="M59" s="69"/>
      <c r="Q59" s="2" t="s">
        <v>182</v>
      </c>
      <c r="R59" s="90">
        <v>724.9</v>
      </c>
      <c r="U59" s="69">
        <v>43165</v>
      </c>
      <c r="V59" s="69"/>
      <c r="W59" s="69"/>
      <c r="Y59" s="69"/>
      <c r="Z59" s="69"/>
      <c r="AA59" s="69"/>
      <c r="AC59" s="69"/>
      <c r="AD59" s="69"/>
      <c r="AE59" s="69"/>
      <c r="AG59" s="69"/>
      <c r="AH59" s="69"/>
      <c r="AL59" s="69"/>
    </row>
    <row r="60" spans="9:38" x14ac:dyDescent="0.25">
      <c r="I60" s="69"/>
      <c r="M60" s="69"/>
      <c r="Q60" s="2" t="s">
        <v>183</v>
      </c>
      <c r="R60" s="90">
        <v>2677.45</v>
      </c>
      <c r="U60" s="69">
        <v>43165</v>
      </c>
      <c r="V60" s="69"/>
      <c r="W60" s="69"/>
      <c r="Y60" s="69"/>
      <c r="Z60" s="69"/>
      <c r="AA60" s="69"/>
      <c r="AC60" s="69"/>
      <c r="AD60" s="69"/>
      <c r="AE60" s="69"/>
      <c r="AG60" s="69"/>
      <c r="AH60" s="69"/>
      <c r="AL60" s="69"/>
    </row>
    <row r="61" spans="9:38" x14ac:dyDescent="0.25">
      <c r="I61" s="69"/>
      <c r="M61" s="69"/>
      <c r="Q61" s="2" t="s">
        <v>184</v>
      </c>
      <c r="R61" s="90">
        <v>95</v>
      </c>
      <c r="U61" s="69">
        <v>43165</v>
      </c>
      <c r="V61" s="69"/>
      <c r="W61" s="69"/>
      <c r="Y61" s="69"/>
      <c r="Z61" s="69"/>
      <c r="AA61" s="69"/>
      <c r="AC61" s="69"/>
      <c r="AD61" s="69"/>
      <c r="AE61" s="69"/>
      <c r="AG61" s="69"/>
      <c r="AH61" s="69"/>
      <c r="AL61" s="69"/>
    </row>
    <row r="62" spans="9:38" x14ac:dyDescent="0.25">
      <c r="I62" s="69"/>
      <c r="M62" s="69"/>
      <c r="Q62" s="2" t="s">
        <v>185</v>
      </c>
      <c r="R62" s="90">
        <v>3889.79</v>
      </c>
      <c r="U62" s="69">
        <v>43165</v>
      </c>
      <c r="V62" s="69"/>
      <c r="W62" s="69"/>
      <c r="Y62" s="69"/>
      <c r="Z62" s="69"/>
      <c r="AA62" s="69"/>
      <c r="AC62" s="69"/>
      <c r="AD62" s="69"/>
      <c r="AE62" s="69"/>
      <c r="AG62" s="69"/>
      <c r="AH62" s="69"/>
      <c r="AL62" s="69"/>
    </row>
    <row r="63" spans="9:38" x14ac:dyDescent="0.25">
      <c r="I63" s="69"/>
      <c r="M63" s="69"/>
      <c r="Q63" s="2" t="s">
        <v>186</v>
      </c>
      <c r="R63" s="90">
        <v>29.9</v>
      </c>
      <c r="U63" s="69">
        <v>43165</v>
      </c>
      <c r="V63" s="69"/>
      <c r="W63" s="69"/>
      <c r="Y63" s="69"/>
      <c r="Z63" s="69"/>
      <c r="AA63" s="69"/>
      <c r="AC63" s="69"/>
      <c r="AD63" s="69"/>
      <c r="AE63" s="69"/>
      <c r="AG63" s="69"/>
      <c r="AH63" s="69"/>
      <c r="AL63" s="69"/>
    </row>
    <row r="64" spans="9:38" x14ac:dyDescent="0.25">
      <c r="I64" s="69"/>
      <c r="M64" s="69"/>
      <c r="Q64" s="2" t="s">
        <v>187</v>
      </c>
      <c r="R64" s="90">
        <v>2658.24</v>
      </c>
      <c r="U64" s="69">
        <v>43165</v>
      </c>
      <c r="V64" s="69"/>
      <c r="W64" s="69"/>
      <c r="Y64" s="69"/>
      <c r="Z64" s="69"/>
      <c r="AA64" s="69"/>
      <c r="AC64" s="69"/>
      <c r="AD64" s="69"/>
      <c r="AE64" s="69"/>
      <c r="AG64" s="69"/>
      <c r="AH64" s="69"/>
      <c r="AL64" s="69"/>
    </row>
    <row r="65" spans="9:38" x14ac:dyDescent="0.25">
      <c r="I65" s="69"/>
      <c r="M65" s="69"/>
      <c r="Q65" s="2" t="s">
        <v>188</v>
      </c>
      <c r="R65" s="90">
        <v>1504.18</v>
      </c>
      <c r="U65" s="69">
        <v>43165</v>
      </c>
      <c r="V65" s="69"/>
      <c r="W65" s="69"/>
      <c r="Y65" s="69"/>
      <c r="Z65" s="69"/>
      <c r="AA65" s="69"/>
      <c r="AC65" s="69"/>
      <c r="AD65" s="69"/>
      <c r="AE65" s="69"/>
      <c r="AG65" s="69"/>
      <c r="AH65" s="69"/>
      <c r="AL65" s="69"/>
    </row>
    <row r="66" spans="9:38" x14ac:dyDescent="0.25">
      <c r="I66" s="69"/>
      <c r="M66" s="69"/>
      <c r="Q66" s="2" t="s">
        <v>189</v>
      </c>
      <c r="R66" s="90">
        <v>6820.33</v>
      </c>
      <c r="U66" s="69">
        <v>43165</v>
      </c>
      <c r="V66" s="69"/>
      <c r="W66" s="69"/>
      <c r="Y66" s="69"/>
      <c r="Z66" s="69"/>
      <c r="AA66" s="69"/>
      <c r="AC66" s="69"/>
      <c r="AD66" s="69"/>
      <c r="AE66" s="69"/>
      <c r="AG66" s="69"/>
      <c r="AH66" s="69"/>
      <c r="AL66" s="69"/>
    </row>
    <row r="67" spans="9:38" x14ac:dyDescent="0.25">
      <c r="I67" s="69"/>
      <c r="M67" s="69"/>
      <c r="Q67" s="2" t="s">
        <v>190</v>
      </c>
      <c r="R67" s="90">
        <v>2566.58</v>
      </c>
      <c r="U67" s="69">
        <v>43165</v>
      </c>
      <c r="V67" s="69"/>
      <c r="W67" s="69"/>
      <c r="Y67" s="69"/>
      <c r="Z67" s="69"/>
      <c r="AA67" s="69"/>
      <c r="AC67" s="69"/>
      <c r="AD67" s="69"/>
      <c r="AE67" s="69"/>
      <c r="AG67" s="69"/>
      <c r="AH67" s="69"/>
      <c r="AL67" s="69"/>
    </row>
    <row r="68" spans="9:38" x14ac:dyDescent="0.25">
      <c r="I68" s="69"/>
      <c r="M68" s="69"/>
      <c r="Q68" s="2" t="s">
        <v>191</v>
      </c>
      <c r="R68" s="90">
        <v>385.24</v>
      </c>
      <c r="U68" s="69">
        <v>43165</v>
      </c>
      <c r="V68" s="69"/>
      <c r="W68" s="69"/>
      <c r="Y68" s="69"/>
      <c r="Z68" s="69"/>
      <c r="AA68" s="69"/>
      <c r="AC68" s="69"/>
      <c r="AD68" s="69"/>
      <c r="AE68" s="69"/>
      <c r="AG68" s="69"/>
      <c r="AH68" s="69"/>
      <c r="AL68" s="69"/>
    </row>
    <row r="69" spans="9:38" x14ac:dyDescent="0.25">
      <c r="I69" s="69"/>
      <c r="M69" s="69"/>
      <c r="Q69" s="2" t="s">
        <v>192</v>
      </c>
      <c r="R69" s="90">
        <v>3845.92</v>
      </c>
      <c r="U69" s="69">
        <v>43165</v>
      </c>
      <c r="V69" s="69"/>
      <c r="W69" s="69"/>
      <c r="Y69" s="69"/>
      <c r="Z69" s="69"/>
      <c r="AA69" s="69"/>
      <c r="AC69" s="69"/>
      <c r="AD69" s="69"/>
      <c r="AE69" s="69"/>
      <c r="AG69" s="69"/>
      <c r="AH69" s="69"/>
      <c r="AL69" s="69"/>
    </row>
    <row r="70" spans="9:38" x14ac:dyDescent="0.25">
      <c r="I70" s="69"/>
      <c r="M70" s="69"/>
      <c r="Q70" s="2" t="s">
        <v>193</v>
      </c>
      <c r="R70" s="90">
        <v>3360</v>
      </c>
      <c r="U70" s="69">
        <v>43165</v>
      </c>
      <c r="V70" s="69"/>
      <c r="W70" s="69"/>
      <c r="Y70" s="69"/>
      <c r="Z70" s="69"/>
      <c r="AA70" s="69"/>
      <c r="AC70" s="69"/>
      <c r="AD70" s="69"/>
      <c r="AE70" s="69"/>
      <c r="AG70" s="69"/>
      <c r="AH70" s="69"/>
      <c r="AL70" s="69"/>
    </row>
    <row r="71" spans="9:38" x14ac:dyDescent="0.25">
      <c r="I71" s="69"/>
      <c r="M71" s="69"/>
      <c r="Q71" s="2" t="s">
        <v>194</v>
      </c>
      <c r="R71" s="90">
        <v>227</v>
      </c>
      <c r="U71" s="69">
        <v>43165</v>
      </c>
      <c r="V71" s="69"/>
      <c r="W71" s="69"/>
      <c r="Y71" s="69"/>
      <c r="Z71" s="69"/>
      <c r="AA71" s="69"/>
      <c r="AC71" s="69"/>
      <c r="AD71" s="69"/>
      <c r="AE71" s="69"/>
      <c r="AG71" s="69"/>
      <c r="AH71" s="69"/>
      <c r="AL71" s="69"/>
    </row>
    <row r="72" spans="9:38" x14ac:dyDescent="0.25">
      <c r="I72" s="69"/>
      <c r="M72" s="69"/>
      <c r="Q72" s="2" t="s">
        <v>201</v>
      </c>
      <c r="R72" s="90">
        <v>287.94</v>
      </c>
      <c r="U72" s="69">
        <v>43181</v>
      </c>
      <c r="V72" s="69"/>
      <c r="W72" s="69"/>
      <c r="Y72" s="69"/>
      <c r="Z72" s="69"/>
      <c r="AA72" s="69"/>
      <c r="AC72" s="69"/>
      <c r="AD72" s="69"/>
      <c r="AE72" s="69"/>
      <c r="AG72" s="69"/>
      <c r="AH72" s="69"/>
      <c r="AL72" s="69"/>
    </row>
    <row r="73" spans="9:38" x14ac:dyDescent="0.25">
      <c r="I73" s="69"/>
      <c r="M73" s="69"/>
      <c r="Q73" s="2" t="s">
        <v>202</v>
      </c>
      <c r="R73" s="90">
        <v>1409.46</v>
      </c>
      <c r="U73" s="69">
        <v>43181</v>
      </c>
      <c r="V73" s="69"/>
      <c r="W73" s="69"/>
      <c r="Y73" s="69"/>
      <c r="Z73" s="69"/>
      <c r="AA73" s="69"/>
      <c r="AC73" s="69"/>
      <c r="AD73" s="69"/>
      <c r="AE73" s="69"/>
      <c r="AG73" s="69"/>
      <c r="AH73" s="69"/>
      <c r="AL73" s="69"/>
    </row>
    <row r="74" spans="9:38" x14ac:dyDescent="0.25">
      <c r="I74" s="69"/>
      <c r="M74" s="69"/>
      <c r="Q74" s="2" t="s">
        <v>203</v>
      </c>
      <c r="R74" s="90">
        <v>95</v>
      </c>
      <c r="U74" s="69">
        <v>43181</v>
      </c>
      <c r="V74" s="69"/>
      <c r="W74" s="69"/>
      <c r="Y74" s="69"/>
      <c r="Z74" s="69"/>
      <c r="AA74" s="69"/>
      <c r="AC74" s="69"/>
      <c r="AD74" s="69"/>
      <c r="AE74" s="69"/>
      <c r="AG74" s="69"/>
      <c r="AH74" s="69"/>
      <c r="AL74" s="69"/>
    </row>
    <row r="75" spans="9:38" x14ac:dyDescent="0.25">
      <c r="I75" s="69"/>
      <c r="M75" s="69"/>
      <c r="Q75" s="2" t="s">
        <v>204</v>
      </c>
      <c r="R75" s="90">
        <v>2263.06</v>
      </c>
      <c r="U75" s="69">
        <v>43181</v>
      </c>
      <c r="V75" s="69"/>
      <c r="W75" s="69"/>
      <c r="Y75" s="69"/>
      <c r="Z75" s="69"/>
      <c r="AA75" s="69"/>
      <c r="AC75" s="69"/>
      <c r="AD75" s="69"/>
      <c r="AE75" s="69"/>
      <c r="AG75" s="69"/>
      <c r="AH75" s="69"/>
      <c r="AL75" s="69"/>
    </row>
    <row r="76" spans="9:38" x14ac:dyDescent="0.25">
      <c r="I76" s="69"/>
      <c r="M76" s="69"/>
      <c r="Q76" s="2" t="s">
        <v>205</v>
      </c>
      <c r="R76" s="90">
        <v>8701.06</v>
      </c>
      <c r="U76" s="69">
        <v>43181</v>
      </c>
      <c r="V76" s="69"/>
      <c r="W76" s="69"/>
      <c r="Y76" s="69"/>
      <c r="Z76" s="69"/>
      <c r="AA76" s="69"/>
      <c r="AC76" s="69"/>
      <c r="AD76" s="69"/>
      <c r="AE76" s="69"/>
      <c r="AG76" s="69"/>
      <c r="AH76" s="69"/>
      <c r="AL76" s="69"/>
    </row>
    <row r="77" spans="9:38" x14ac:dyDescent="0.25">
      <c r="I77" s="69"/>
      <c r="M77" s="69"/>
      <c r="Q77" s="2" t="s">
        <v>206</v>
      </c>
      <c r="R77" s="90">
        <v>1081.1600000000001</v>
      </c>
      <c r="U77" s="69">
        <v>43181</v>
      </c>
      <c r="V77" s="69"/>
      <c r="W77" s="69"/>
      <c r="Y77" s="69"/>
      <c r="Z77" s="69"/>
      <c r="AA77" s="69"/>
      <c r="AC77" s="69"/>
      <c r="AD77" s="69"/>
      <c r="AE77" s="69"/>
      <c r="AG77" s="69"/>
      <c r="AH77" s="69"/>
      <c r="AL77" s="69"/>
    </row>
    <row r="78" spans="9:38" x14ac:dyDescent="0.25">
      <c r="I78" s="69"/>
      <c r="M78" s="69"/>
      <c r="Q78" s="2" t="s">
        <v>207</v>
      </c>
      <c r="R78" s="90">
        <v>5032.8500000000004</v>
      </c>
      <c r="U78" s="69">
        <v>43181</v>
      </c>
      <c r="V78" s="69"/>
      <c r="W78" s="69"/>
      <c r="Y78" s="69"/>
      <c r="Z78" s="69"/>
      <c r="AA78" s="69"/>
      <c r="AC78" s="69"/>
      <c r="AD78" s="69"/>
      <c r="AE78" s="69"/>
      <c r="AG78" s="69"/>
      <c r="AH78" s="69"/>
      <c r="AL78" s="69"/>
    </row>
    <row r="79" spans="9:38" x14ac:dyDescent="0.25">
      <c r="I79" s="69"/>
      <c r="M79" s="69"/>
      <c r="Q79" s="2" t="s">
        <v>208</v>
      </c>
      <c r="R79" s="90">
        <v>876.46</v>
      </c>
      <c r="U79" s="69">
        <v>43181</v>
      </c>
      <c r="V79" s="69"/>
      <c r="W79" s="69"/>
      <c r="Y79" s="69"/>
      <c r="Z79" s="69"/>
      <c r="AA79" s="69"/>
      <c r="AC79" s="69"/>
      <c r="AD79" s="69"/>
      <c r="AE79" s="69"/>
      <c r="AG79" s="69"/>
      <c r="AH79" s="69"/>
      <c r="AL79" s="69"/>
    </row>
    <row r="80" spans="9:38" x14ac:dyDescent="0.25">
      <c r="I80" s="69"/>
      <c r="M80" s="69"/>
      <c r="Q80" s="2" t="s">
        <v>209</v>
      </c>
      <c r="R80" s="90">
        <v>983.99</v>
      </c>
      <c r="U80" s="69">
        <v>43181</v>
      </c>
      <c r="V80" s="69"/>
      <c r="W80" s="69"/>
      <c r="Y80" s="69"/>
      <c r="Z80" s="69"/>
      <c r="AA80" s="69"/>
      <c r="AC80" s="69"/>
      <c r="AD80" s="69"/>
      <c r="AE80" s="69"/>
      <c r="AG80" s="69"/>
      <c r="AH80" s="69"/>
      <c r="AL80" s="69"/>
    </row>
    <row r="81" spans="9:38" x14ac:dyDescent="0.25">
      <c r="I81" s="69"/>
      <c r="M81" s="69"/>
      <c r="Q81" s="2" t="s">
        <v>210</v>
      </c>
      <c r="R81" s="90">
        <v>1618.9</v>
      </c>
      <c r="U81" s="69">
        <v>43181</v>
      </c>
      <c r="V81" s="69"/>
      <c r="W81" s="69"/>
      <c r="Y81" s="69"/>
      <c r="Z81" s="69"/>
      <c r="AA81" s="69"/>
      <c r="AC81" s="69"/>
      <c r="AD81" s="69"/>
      <c r="AE81" s="69"/>
      <c r="AG81" s="69"/>
      <c r="AH81" s="69"/>
      <c r="AL81" s="69"/>
    </row>
    <row r="82" spans="9:38" x14ac:dyDescent="0.25">
      <c r="I82" s="69"/>
      <c r="M82" s="69"/>
      <c r="Q82" s="2" t="s">
        <v>211</v>
      </c>
      <c r="R82" s="90">
        <v>389.77</v>
      </c>
      <c r="U82" s="69">
        <v>43181</v>
      </c>
      <c r="V82" s="69"/>
      <c r="W82" s="69"/>
      <c r="Y82" s="69"/>
      <c r="Z82" s="69"/>
      <c r="AA82" s="69"/>
      <c r="AC82" s="69"/>
      <c r="AD82" s="69"/>
      <c r="AE82" s="69"/>
      <c r="AG82" s="69"/>
      <c r="AH82" s="69"/>
      <c r="AL82" s="69"/>
    </row>
    <row r="83" spans="9:38" x14ac:dyDescent="0.25">
      <c r="I83" s="69"/>
      <c r="M83" s="69"/>
      <c r="Q83" s="2" t="s">
        <v>212</v>
      </c>
      <c r="R83" s="90">
        <v>852.87</v>
      </c>
      <c r="U83" s="69">
        <v>43181</v>
      </c>
      <c r="V83" s="69"/>
      <c r="W83" s="69"/>
      <c r="Y83" s="69"/>
      <c r="Z83" s="69"/>
      <c r="AA83" s="69"/>
      <c r="AC83" s="69"/>
      <c r="AD83" s="69"/>
      <c r="AE83" s="69"/>
      <c r="AG83" s="69"/>
      <c r="AH83" s="69"/>
      <c r="AL83" s="69"/>
    </row>
    <row r="84" spans="9:38" x14ac:dyDescent="0.25">
      <c r="I84" s="69"/>
      <c r="M84" s="69"/>
      <c r="Q84" s="2" t="s">
        <v>213</v>
      </c>
      <c r="R84" s="90">
        <v>4885.04</v>
      </c>
      <c r="U84" s="69">
        <v>43181</v>
      </c>
      <c r="V84" s="69"/>
      <c r="W84" s="69"/>
      <c r="Y84" s="69"/>
      <c r="Z84" s="69"/>
      <c r="AA84" s="69"/>
      <c r="AC84" s="69"/>
      <c r="AD84" s="69"/>
      <c r="AE84" s="69"/>
      <c r="AG84" s="69"/>
      <c r="AH84" s="69"/>
      <c r="AL84" s="69"/>
    </row>
    <row r="85" spans="9:38" x14ac:dyDescent="0.25">
      <c r="I85" s="69"/>
      <c r="M85" s="69"/>
      <c r="Q85" s="2" t="s">
        <v>215</v>
      </c>
      <c r="R85" s="90">
        <v>1811.26</v>
      </c>
      <c r="U85" s="69">
        <v>43181</v>
      </c>
      <c r="V85" s="69"/>
      <c r="W85" s="69"/>
      <c r="Y85" s="69"/>
      <c r="Z85" s="69"/>
      <c r="AA85" s="69"/>
      <c r="AC85" s="69"/>
      <c r="AD85" s="69"/>
      <c r="AE85" s="69"/>
      <c r="AG85" s="69"/>
      <c r="AH85" s="69"/>
      <c r="AL85" s="69"/>
    </row>
    <row r="86" spans="9:38" x14ac:dyDescent="0.25">
      <c r="I86" s="69"/>
      <c r="M86" s="69"/>
      <c r="Q86" s="2" t="s">
        <v>214</v>
      </c>
      <c r="R86" s="90">
        <v>3355.1</v>
      </c>
      <c r="U86" s="69">
        <v>43181</v>
      </c>
      <c r="V86" s="69"/>
      <c r="W86" s="69"/>
      <c r="Y86" s="69"/>
      <c r="Z86" s="69"/>
      <c r="AA86" s="69"/>
      <c r="AC86" s="69"/>
      <c r="AD86" s="69"/>
      <c r="AE86" s="69"/>
      <c r="AG86" s="69"/>
      <c r="AH86" s="69"/>
      <c r="AL86" s="69"/>
    </row>
    <row r="87" spans="9:38" x14ac:dyDescent="0.25">
      <c r="I87" s="69"/>
      <c r="M87" s="69"/>
      <c r="Q87" s="2" t="s">
        <v>281</v>
      </c>
      <c r="R87" s="90">
        <v>384</v>
      </c>
      <c r="U87" s="69">
        <v>43190</v>
      </c>
      <c r="V87" s="69"/>
      <c r="W87" s="69"/>
      <c r="Y87" s="69"/>
      <c r="Z87" s="69"/>
      <c r="AA87" s="69"/>
      <c r="AC87" s="69"/>
      <c r="AD87" s="69"/>
      <c r="AE87" s="69"/>
      <c r="AG87" s="69"/>
      <c r="AH87" s="69"/>
      <c r="AL87" s="69"/>
    </row>
    <row r="88" spans="9:38" x14ac:dyDescent="0.25">
      <c r="I88" s="69"/>
      <c r="M88" s="69"/>
      <c r="Q88" s="2" t="s">
        <v>222</v>
      </c>
      <c r="R88" s="90">
        <v>2393.5500000000002</v>
      </c>
      <c r="U88" s="69">
        <v>43193</v>
      </c>
      <c r="V88" s="69"/>
      <c r="W88" s="69"/>
      <c r="Y88" s="69"/>
      <c r="Z88" s="69"/>
      <c r="AA88" s="69"/>
      <c r="AC88" s="69"/>
      <c r="AD88" s="69"/>
      <c r="AE88" s="69"/>
      <c r="AG88" s="69"/>
      <c r="AH88" s="69"/>
      <c r="AL88" s="69"/>
    </row>
    <row r="89" spans="9:38" x14ac:dyDescent="0.25">
      <c r="I89" s="69"/>
      <c r="M89" s="69"/>
      <c r="Q89" s="2" t="s">
        <v>223</v>
      </c>
      <c r="R89" s="90">
        <v>1115.99</v>
      </c>
      <c r="U89" s="69">
        <v>43193</v>
      </c>
      <c r="V89" s="69"/>
      <c r="W89" s="69"/>
      <c r="Y89" s="69"/>
      <c r="Z89" s="69"/>
      <c r="AA89" s="69"/>
      <c r="AC89" s="69"/>
      <c r="AD89" s="69"/>
      <c r="AE89" s="69"/>
      <c r="AG89" s="69"/>
      <c r="AH89" s="69"/>
      <c r="AL89" s="69"/>
    </row>
    <row r="90" spans="9:38" x14ac:dyDescent="0.25">
      <c r="I90" s="69"/>
      <c r="M90" s="69"/>
      <c r="Q90" s="2" t="s">
        <v>224</v>
      </c>
      <c r="R90" s="90">
        <v>5604.55</v>
      </c>
      <c r="U90" s="69">
        <v>43193</v>
      </c>
      <c r="V90" s="69"/>
      <c r="W90" s="69"/>
      <c r="Y90" s="69"/>
      <c r="Z90" s="69"/>
      <c r="AA90" s="69"/>
      <c r="AC90" s="69"/>
      <c r="AD90" s="69"/>
      <c r="AE90" s="69"/>
      <c r="AG90" s="69"/>
      <c r="AH90" s="69"/>
      <c r="AL90" s="69"/>
    </row>
    <row r="91" spans="9:38" x14ac:dyDescent="0.25">
      <c r="I91" s="69"/>
      <c r="M91" s="69"/>
      <c r="Q91" s="2" t="s">
        <v>225</v>
      </c>
      <c r="R91" s="90">
        <v>1934.77</v>
      </c>
      <c r="U91" s="69">
        <v>43193</v>
      </c>
      <c r="V91" s="69"/>
      <c r="W91" s="69"/>
      <c r="Y91" s="69"/>
      <c r="Z91" s="69"/>
      <c r="AA91" s="69"/>
      <c r="AC91" s="69"/>
      <c r="AD91" s="69"/>
      <c r="AE91" s="69"/>
      <c r="AG91" s="69"/>
      <c r="AH91" s="69"/>
      <c r="AL91" s="69"/>
    </row>
    <row r="92" spans="9:38" x14ac:dyDescent="0.25">
      <c r="I92" s="69"/>
      <c r="M92" s="69"/>
      <c r="Q92" s="2" t="s">
        <v>226</v>
      </c>
      <c r="R92" s="90">
        <v>2440.23</v>
      </c>
      <c r="U92" s="69">
        <v>43193</v>
      </c>
      <c r="V92" s="69"/>
      <c r="W92" s="69"/>
      <c r="Y92" s="69"/>
      <c r="Z92" s="69"/>
      <c r="AA92" s="69"/>
      <c r="AC92" s="69"/>
      <c r="AD92" s="69"/>
      <c r="AE92" s="69"/>
      <c r="AG92" s="69"/>
      <c r="AH92" s="69"/>
      <c r="AL92" s="69"/>
    </row>
    <row r="93" spans="9:38" x14ac:dyDescent="0.25">
      <c r="I93" s="69"/>
      <c r="M93" s="69"/>
      <c r="Q93" s="2" t="s">
        <v>227</v>
      </c>
      <c r="R93" s="90">
        <v>7189.33</v>
      </c>
      <c r="U93" s="69">
        <v>43193</v>
      </c>
      <c r="V93" s="69"/>
      <c r="W93" s="69"/>
      <c r="Y93" s="69"/>
      <c r="Z93" s="69"/>
      <c r="AA93" s="69"/>
      <c r="AC93" s="69"/>
      <c r="AD93" s="69"/>
      <c r="AE93" s="69"/>
      <c r="AG93" s="69"/>
      <c r="AH93" s="69"/>
      <c r="AL93" s="69"/>
    </row>
    <row r="94" spans="9:38" x14ac:dyDescent="0.25">
      <c r="I94" s="69"/>
      <c r="M94" s="69"/>
      <c r="Q94" s="2" t="s">
        <v>228</v>
      </c>
      <c r="R94" s="90">
        <v>4373.6899999999996</v>
      </c>
      <c r="U94" s="69">
        <v>43193</v>
      </c>
      <c r="V94" s="69"/>
      <c r="W94" s="69"/>
      <c r="Y94" s="69"/>
      <c r="Z94" s="69"/>
      <c r="AA94" s="69"/>
      <c r="AC94" s="69"/>
      <c r="AD94" s="69"/>
      <c r="AE94" s="69"/>
      <c r="AG94" s="69"/>
      <c r="AH94" s="69"/>
      <c r="AL94" s="69"/>
    </row>
    <row r="95" spans="9:38" x14ac:dyDescent="0.25">
      <c r="I95" s="69"/>
      <c r="M95" s="69"/>
      <c r="Q95" s="2" t="s">
        <v>229</v>
      </c>
      <c r="R95" s="90">
        <v>555.1</v>
      </c>
      <c r="U95" s="69">
        <v>43193</v>
      </c>
      <c r="V95" s="69"/>
      <c r="W95" s="69"/>
      <c r="Y95" s="69"/>
      <c r="Z95" s="69"/>
      <c r="AA95" s="69"/>
      <c r="AC95" s="69"/>
      <c r="AD95" s="69"/>
      <c r="AE95" s="69"/>
      <c r="AG95" s="69"/>
      <c r="AH95" s="69"/>
      <c r="AL95" s="69"/>
    </row>
    <row r="96" spans="9:38" x14ac:dyDescent="0.25">
      <c r="I96" s="69"/>
      <c r="M96" s="69"/>
      <c r="Q96" s="2" t="s">
        <v>230</v>
      </c>
      <c r="R96" s="90">
        <v>5411.96</v>
      </c>
      <c r="S96" s="73"/>
      <c r="U96" s="69">
        <v>43193</v>
      </c>
      <c r="V96" s="69"/>
      <c r="W96" s="69"/>
      <c r="Y96" s="69"/>
      <c r="Z96" s="69"/>
      <c r="AA96" s="69"/>
      <c r="AC96" s="69"/>
      <c r="AD96" s="69"/>
      <c r="AE96" s="69"/>
      <c r="AG96" s="69"/>
      <c r="AH96" s="69"/>
      <c r="AL96" s="69"/>
    </row>
    <row r="97" spans="9:38" x14ac:dyDescent="0.25">
      <c r="I97" s="69"/>
      <c r="M97" s="69"/>
      <c r="Q97" s="2" t="s">
        <v>231</v>
      </c>
      <c r="R97" s="90">
        <v>65.94</v>
      </c>
      <c r="U97" s="69">
        <v>43193</v>
      </c>
      <c r="V97" s="69"/>
      <c r="W97" s="69"/>
      <c r="Y97" s="69"/>
      <c r="Z97" s="69"/>
      <c r="AA97" s="69"/>
      <c r="AC97" s="69"/>
      <c r="AD97" s="69"/>
      <c r="AE97" s="69"/>
      <c r="AG97" s="69"/>
      <c r="AH97" s="69"/>
      <c r="AL97" s="69"/>
    </row>
    <row r="98" spans="9:38" x14ac:dyDescent="0.25">
      <c r="I98" s="69"/>
      <c r="M98" s="69"/>
      <c r="Q98" s="2" t="s">
        <v>232</v>
      </c>
      <c r="R98" s="90">
        <v>194.9</v>
      </c>
      <c r="U98" s="69">
        <v>43193</v>
      </c>
      <c r="V98" s="69"/>
      <c r="W98" s="69"/>
      <c r="Y98" s="69"/>
      <c r="Z98" s="69"/>
      <c r="AA98" s="69"/>
      <c r="AC98" s="69"/>
      <c r="AD98" s="69"/>
      <c r="AE98" s="69"/>
      <c r="AG98" s="69"/>
      <c r="AH98" s="69"/>
      <c r="AL98" s="69"/>
    </row>
    <row r="99" spans="9:38" x14ac:dyDescent="0.25">
      <c r="I99" s="69"/>
      <c r="M99" s="69"/>
      <c r="Q99" s="2" t="s">
        <v>233</v>
      </c>
      <c r="R99" s="90">
        <v>881.34</v>
      </c>
      <c r="U99" s="69">
        <v>43193</v>
      </c>
      <c r="V99" s="69"/>
      <c r="W99" s="69"/>
      <c r="Y99" s="69"/>
      <c r="Z99" s="69"/>
      <c r="AA99" s="69"/>
      <c r="AC99" s="69"/>
      <c r="AD99" s="69"/>
      <c r="AE99" s="69"/>
      <c r="AG99" s="69"/>
      <c r="AH99" s="69"/>
      <c r="AL99" s="69"/>
    </row>
    <row r="100" spans="9:38" x14ac:dyDescent="0.25">
      <c r="I100" s="69"/>
      <c r="M100" s="69"/>
      <c r="Q100" s="2" t="s">
        <v>234</v>
      </c>
      <c r="R100" s="90">
        <v>4064.5</v>
      </c>
      <c r="U100" s="69">
        <v>43193</v>
      </c>
      <c r="V100" s="69"/>
      <c r="W100" s="69"/>
      <c r="Y100" s="69"/>
      <c r="Z100" s="69"/>
      <c r="AA100" s="69"/>
      <c r="AC100" s="69"/>
      <c r="AD100" s="69"/>
      <c r="AE100" s="69"/>
      <c r="AG100" s="69"/>
      <c r="AH100" s="69"/>
      <c r="AL100" s="69"/>
    </row>
    <row r="101" spans="9:38" x14ac:dyDescent="0.25">
      <c r="I101" s="69"/>
      <c r="M101" s="69"/>
      <c r="Q101" s="2" t="s">
        <v>235</v>
      </c>
      <c r="R101" s="90">
        <v>1548.25</v>
      </c>
      <c r="U101" s="69">
        <v>43193</v>
      </c>
      <c r="V101" s="69"/>
      <c r="W101" s="69"/>
      <c r="Y101" s="69"/>
      <c r="Z101" s="69"/>
      <c r="AA101" s="69"/>
      <c r="AC101" s="69"/>
      <c r="AD101" s="69"/>
      <c r="AE101" s="69"/>
      <c r="AG101" s="69"/>
      <c r="AH101" s="69"/>
      <c r="AL101" s="69"/>
    </row>
    <row r="102" spans="9:38" x14ac:dyDescent="0.25">
      <c r="I102" s="69"/>
      <c r="M102" s="69"/>
      <c r="Q102" s="2" t="s">
        <v>236</v>
      </c>
      <c r="R102" s="90">
        <v>12507.89</v>
      </c>
      <c r="U102" s="69">
        <v>43193</v>
      </c>
      <c r="V102" s="69"/>
      <c r="W102" s="69"/>
      <c r="Y102" s="69"/>
      <c r="Z102" s="69"/>
      <c r="AA102" s="69"/>
      <c r="AC102" s="69"/>
      <c r="AD102" s="69"/>
      <c r="AE102" s="69"/>
      <c r="AG102" s="69"/>
      <c r="AH102" s="69"/>
      <c r="AL102" s="69"/>
    </row>
    <row r="103" spans="9:38" x14ac:dyDescent="0.25">
      <c r="I103" s="69"/>
      <c r="M103" s="69"/>
      <c r="Q103" s="2" t="s">
        <v>237</v>
      </c>
      <c r="R103" s="90">
        <v>512.65</v>
      </c>
      <c r="U103" s="69">
        <v>43193</v>
      </c>
      <c r="V103" s="69"/>
      <c r="W103" s="69"/>
      <c r="Y103" s="69"/>
      <c r="Z103" s="69"/>
      <c r="AA103" s="69"/>
      <c r="AC103" s="69"/>
      <c r="AD103" s="69"/>
      <c r="AE103" s="69"/>
      <c r="AG103" s="69"/>
      <c r="AH103" s="69"/>
      <c r="AL103" s="69"/>
    </row>
    <row r="104" spans="9:38" x14ac:dyDescent="0.25">
      <c r="I104" s="69"/>
      <c r="M104" s="69"/>
      <c r="Q104" s="2" t="s">
        <v>238</v>
      </c>
      <c r="R104" s="90">
        <v>871.9</v>
      </c>
      <c r="U104" s="69">
        <v>43193</v>
      </c>
      <c r="V104" s="69"/>
      <c r="W104" s="69"/>
      <c r="Y104" s="69"/>
      <c r="Z104" s="69"/>
      <c r="AA104" s="69"/>
      <c r="AC104" s="69"/>
      <c r="AD104" s="69"/>
      <c r="AE104" s="69"/>
      <c r="AG104" s="69"/>
      <c r="AH104" s="69"/>
      <c r="AL104" s="69"/>
    </row>
    <row r="105" spans="9:38" x14ac:dyDescent="0.25">
      <c r="I105" s="69"/>
      <c r="M105" s="69"/>
      <c r="Q105" s="2" t="s">
        <v>239</v>
      </c>
      <c r="R105" s="90">
        <v>916.8</v>
      </c>
      <c r="U105" s="69">
        <v>43193</v>
      </c>
      <c r="V105" s="69"/>
      <c r="W105" s="69"/>
      <c r="Y105" s="69"/>
      <c r="Z105" s="69"/>
      <c r="AA105" s="69"/>
      <c r="AC105" s="69"/>
      <c r="AD105" s="69"/>
      <c r="AE105" s="69"/>
      <c r="AG105" s="69"/>
      <c r="AH105" s="69"/>
      <c r="AL105" s="69"/>
    </row>
    <row r="106" spans="9:38" x14ac:dyDescent="0.25">
      <c r="I106" s="69"/>
      <c r="M106" s="69"/>
      <c r="Q106" s="2" t="s">
        <v>240</v>
      </c>
      <c r="R106" s="90">
        <v>863.9</v>
      </c>
      <c r="U106" s="69">
        <v>43193</v>
      </c>
      <c r="V106" s="69"/>
      <c r="W106" s="69"/>
      <c r="Y106" s="69"/>
      <c r="Z106" s="69"/>
      <c r="AA106" s="69"/>
      <c r="AC106" s="69"/>
      <c r="AD106" s="69"/>
      <c r="AE106" s="69"/>
      <c r="AG106" s="69"/>
      <c r="AH106" s="69"/>
      <c r="AL106" s="69"/>
    </row>
    <row r="107" spans="9:38" x14ac:dyDescent="0.25">
      <c r="I107" s="69"/>
      <c r="M107" s="69"/>
      <c r="Q107" s="2" t="s">
        <v>241</v>
      </c>
      <c r="R107" s="90">
        <v>8196.23</v>
      </c>
      <c r="U107" s="69">
        <v>43193</v>
      </c>
      <c r="V107" s="69"/>
      <c r="W107" s="69"/>
      <c r="Y107" s="69"/>
      <c r="Z107" s="69"/>
      <c r="AA107" s="69"/>
      <c r="AC107" s="69"/>
      <c r="AD107" s="69"/>
      <c r="AE107" s="69"/>
      <c r="AG107" s="69"/>
      <c r="AH107" s="69"/>
      <c r="AL107" s="69"/>
    </row>
    <row r="108" spans="9:38" x14ac:dyDescent="0.25">
      <c r="I108" s="69"/>
      <c r="M108" s="69"/>
      <c r="Q108" s="2" t="s">
        <v>242</v>
      </c>
      <c r="R108" s="90">
        <v>3681.75</v>
      </c>
      <c r="U108" s="69">
        <v>43193</v>
      </c>
      <c r="V108" s="69"/>
      <c r="W108" s="69"/>
      <c r="Y108" s="69"/>
      <c r="Z108" s="69"/>
      <c r="AA108" s="69"/>
      <c r="AC108" s="69"/>
      <c r="AD108" s="69"/>
      <c r="AE108" s="69"/>
      <c r="AG108" s="69"/>
      <c r="AH108" s="69"/>
      <c r="AL108" s="69"/>
    </row>
    <row r="109" spans="9:38" x14ac:dyDescent="0.25">
      <c r="I109" s="69"/>
      <c r="M109" s="69"/>
      <c r="Q109" s="2" t="s">
        <v>243</v>
      </c>
      <c r="R109" s="90">
        <v>23.99</v>
      </c>
      <c r="U109" s="69">
        <v>43193</v>
      </c>
      <c r="V109" s="69"/>
      <c r="W109" s="69"/>
      <c r="Y109" s="69"/>
      <c r="Z109" s="69"/>
      <c r="AA109" s="69"/>
      <c r="AC109" s="69"/>
      <c r="AD109" s="69"/>
      <c r="AE109" s="69"/>
      <c r="AG109" s="69"/>
      <c r="AH109" s="69"/>
      <c r="AL109" s="69"/>
    </row>
    <row r="110" spans="9:38" x14ac:dyDescent="0.25">
      <c r="I110" s="69"/>
      <c r="M110" s="69"/>
      <c r="Q110" s="2" t="s">
        <v>244</v>
      </c>
      <c r="R110" s="90">
        <v>533.35</v>
      </c>
      <c r="U110" s="69">
        <v>43193</v>
      </c>
      <c r="V110" s="69"/>
      <c r="W110" s="69"/>
      <c r="Y110" s="69"/>
      <c r="Z110" s="69"/>
      <c r="AA110" s="69"/>
      <c r="AC110" s="69"/>
      <c r="AD110" s="69"/>
      <c r="AE110" s="69"/>
      <c r="AG110" s="69"/>
      <c r="AH110" s="69"/>
      <c r="AL110" s="69"/>
    </row>
    <row r="111" spans="9:38" x14ac:dyDescent="0.25">
      <c r="I111" s="69"/>
      <c r="M111" s="69"/>
      <c r="Q111" s="2" t="s">
        <v>245</v>
      </c>
      <c r="R111" s="90">
        <v>912.52</v>
      </c>
      <c r="U111" s="69">
        <v>43193</v>
      </c>
      <c r="V111" s="69"/>
      <c r="W111" s="69"/>
      <c r="Y111" s="69"/>
      <c r="Z111" s="69"/>
      <c r="AA111" s="69"/>
      <c r="AC111" s="69"/>
      <c r="AD111" s="69"/>
      <c r="AE111" s="69"/>
      <c r="AG111" s="69"/>
      <c r="AH111" s="69"/>
      <c r="AL111" s="69"/>
    </row>
    <row r="112" spans="9:38" x14ac:dyDescent="0.25">
      <c r="I112" s="69"/>
      <c r="M112" s="69"/>
      <c r="Q112" s="2" t="s">
        <v>246</v>
      </c>
      <c r="R112" s="90">
        <v>44.99</v>
      </c>
      <c r="U112" s="69">
        <v>43193</v>
      </c>
      <c r="V112" s="69"/>
      <c r="W112" s="69"/>
      <c r="Y112" s="69"/>
      <c r="Z112" s="69"/>
      <c r="AA112" s="69"/>
      <c r="AC112" s="69"/>
      <c r="AD112" s="69"/>
      <c r="AE112" s="69"/>
      <c r="AG112" s="69"/>
      <c r="AH112" s="69"/>
      <c r="AL112" s="69"/>
    </row>
    <row r="113" spans="9:38" x14ac:dyDescent="0.25">
      <c r="I113" s="69"/>
      <c r="M113" s="69"/>
      <c r="Q113" s="2" t="s">
        <v>247</v>
      </c>
      <c r="R113" s="90">
        <v>282.91000000000003</v>
      </c>
      <c r="U113" s="69">
        <v>43193</v>
      </c>
      <c r="V113" s="69"/>
      <c r="W113" s="69"/>
      <c r="Y113" s="69"/>
      <c r="Z113" s="69"/>
      <c r="AA113" s="69"/>
      <c r="AC113" s="69"/>
      <c r="AD113" s="69"/>
      <c r="AE113" s="69"/>
      <c r="AG113" s="69"/>
      <c r="AH113" s="69"/>
      <c r="AL113" s="69"/>
    </row>
    <row r="114" spans="9:38" x14ac:dyDescent="0.25">
      <c r="I114" s="69"/>
      <c r="M114" s="69"/>
      <c r="Q114" s="2" t="s">
        <v>248</v>
      </c>
      <c r="R114" s="90">
        <v>26.99</v>
      </c>
      <c r="U114" s="69">
        <v>43193</v>
      </c>
      <c r="V114" s="69"/>
      <c r="W114" s="69"/>
      <c r="Y114" s="69"/>
      <c r="Z114" s="69"/>
      <c r="AA114" s="69"/>
      <c r="AC114" s="69"/>
      <c r="AD114" s="69"/>
      <c r="AE114" s="69"/>
      <c r="AG114" s="69"/>
      <c r="AH114" s="69"/>
      <c r="AL114" s="69"/>
    </row>
    <row r="115" spans="9:38" x14ac:dyDescent="0.25">
      <c r="I115" s="69"/>
      <c r="M115" s="69"/>
      <c r="Q115" s="2" t="s">
        <v>249</v>
      </c>
      <c r="R115" s="90">
        <v>4039.3</v>
      </c>
      <c r="U115" s="69">
        <v>43193</v>
      </c>
      <c r="V115" s="69"/>
      <c r="W115" s="69"/>
      <c r="Y115" s="69"/>
      <c r="Z115" s="69"/>
      <c r="AA115" s="69"/>
      <c r="AC115" s="69"/>
      <c r="AD115" s="69"/>
      <c r="AE115" s="69"/>
      <c r="AG115" s="69"/>
      <c r="AH115" s="69"/>
      <c r="AL115" s="69"/>
    </row>
    <row r="116" spans="9:38" x14ac:dyDescent="0.25">
      <c r="I116" s="69"/>
      <c r="M116" s="69"/>
      <c r="Q116" s="2" t="s">
        <v>250</v>
      </c>
      <c r="R116" s="90">
        <v>6336.6</v>
      </c>
      <c r="U116" s="69">
        <v>43193</v>
      </c>
      <c r="V116" s="69"/>
      <c r="W116" s="69"/>
      <c r="Y116" s="69"/>
      <c r="Z116" s="69"/>
      <c r="AA116" s="69"/>
      <c r="AC116" s="69"/>
      <c r="AD116" s="69"/>
      <c r="AE116" s="69"/>
      <c r="AG116" s="69"/>
      <c r="AH116" s="69"/>
      <c r="AL116" s="69"/>
    </row>
    <row r="117" spans="9:38" x14ac:dyDescent="0.25">
      <c r="I117" s="69"/>
      <c r="M117" s="69"/>
      <c r="Q117" s="2" t="s">
        <v>251</v>
      </c>
      <c r="R117" s="90">
        <v>125</v>
      </c>
      <c r="U117" s="69">
        <v>43193</v>
      </c>
      <c r="V117" s="69"/>
      <c r="W117" s="69"/>
      <c r="Y117" s="69"/>
      <c r="Z117" s="69"/>
      <c r="AA117" s="69"/>
      <c r="AC117" s="69"/>
      <c r="AD117" s="69"/>
      <c r="AE117" s="69"/>
      <c r="AG117" s="69"/>
      <c r="AH117" s="69"/>
      <c r="AL117" s="69"/>
    </row>
    <row r="118" spans="9:38" x14ac:dyDescent="0.25">
      <c r="I118" s="69"/>
      <c r="M118" s="69"/>
      <c r="Q118" s="2" t="s">
        <v>252</v>
      </c>
      <c r="R118" s="90">
        <v>1919.95</v>
      </c>
      <c r="U118" s="69">
        <v>43193</v>
      </c>
      <c r="V118" s="69"/>
      <c r="W118" s="69"/>
      <c r="Y118" s="69"/>
      <c r="Z118" s="69"/>
      <c r="AA118" s="69"/>
      <c r="AC118" s="69"/>
      <c r="AD118" s="69"/>
      <c r="AE118" s="69"/>
      <c r="AG118" s="69"/>
      <c r="AH118" s="69"/>
      <c r="AL118" s="69"/>
    </row>
    <row r="119" spans="9:38" x14ac:dyDescent="0.25">
      <c r="I119" s="69"/>
      <c r="M119" s="69"/>
      <c r="Q119" s="2" t="s">
        <v>253</v>
      </c>
      <c r="R119" s="90">
        <v>2750.92</v>
      </c>
      <c r="U119" s="69">
        <v>43208</v>
      </c>
      <c r="V119" s="69"/>
      <c r="W119" s="69"/>
      <c r="Y119" s="69"/>
      <c r="Z119" s="69"/>
      <c r="AA119" s="69"/>
      <c r="AC119" s="69"/>
      <c r="AD119" s="69"/>
      <c r="AE119" s="69"/>
      <c r="AG119" s="69"/>
      <c r="AH119" s="69"/>
      <c r="AL119" s="69"/>
    </row>
    <row r="120" spans="9:38" x14ac:dyDescent="0.25">
      <c r="I120" s="69"/>
      <c r="M120" s="69"/>
      <c r="Q120" s="2" t="s">
        <v>254</v>
      </c>
      <c r="R120" s="90">
        <v>139.94999999999999</v>
      </c>
      <c r="U120" s="69">
        <v>43208</v>
      </c>
      <c r="V120" s="69"/>
      <c r="W120" s="69"/>
      <c r="Y120" s="69"/>
      <c r="Z120" s="69"/>
      <c r="AA120" s="69"/>
      <c r="AC120" s="69"/>
      <c r="AD120" s="69"/>
      <c r="AE120" s="69"/>
      <c r="AG120" s="69"/>
      <c r="AH120" s="69"/>
      <c r="AL120" s="69"/>
    </row>
    <row r="121" spans="9:38" x14ac:dyDescent="0.25">
      <c r="I121" s="69"/>
      <c r="M121" s="69"/>
      <c r="Q121" s="2" t="s">
        <v>255</v>
      </c>
      <c r="R121" s="90">
        <v>21.95</v>
      </c>
      <c r="U121" s="69">
        <v>43208</v>
      </c>
      <c r="V121" s="69"/>
      <c r="W121" s="69"/>
      <c r="Y121" s="69"/>
      <c r="Z121" s="69"/>
      <c r="AA121" s="69"/>
      <c r="AC121" s="69"/>
      <c r="AD121" s="69"/>
      <c r="AE121" s="69"/>
      <c r="AG121" s="69"/>
      <c r="AH121" s="69"/>
      <c r="AL121" s="69"/>
    </row>
    <row r="122" spans="9:38" x14ac:dyDescent="0.25">
      <c r="I122" s="69"/>
      <c r="M122" s="69"/>
      <c r="Q122" s="2" t="s">
        <v>256</v>
      </c>
      <c r="R122" s="90">
        <v>16.989999999999998</v>
      </c>
      <c r="U122" s="69">
        <v>43208</v>
      </c>
      <c r="V122" s="69"/>
      <c r="W122" s="69"/>
      <c r="Y122" s="69"/>
      <c r="Z122" s="69"/>
      <c r="AA122" s="69"/>
      <c r="AC122" s="69"/>
      <c r="AD122" s="69"/>
      <c r="AE122" s="69"/>
      <c r="AG122" s="69"/>
      <c r="AH122" s="69"/>
      <c r="AL122" s="69"/>
    </row>
    <row r="123" spans="9:38" x14ac:dyDescent="0.25">
      <c r="I123" s="69"/>
      <c r="M123" s="69"/>
      <c r="Q123" s="2" t="s">
        <v>257</v>
      </c>
      <c r="R123" s="90">
        <v>600</v>
      </c>
      <c r="U123" s="69">
        <v>43208</v>
      </c>
      <c r="V123" s="69"/>
      <c r="W123" s="69"/>
      <c r="Y123" s="69"/>
      <c r="Z123" s="69"/>
      <c r="AA123" s="69"/>
      <c r="AC123" s="69"/>
      <c r="AD123" s="69"/>
      <c r="AE123" s="69"/>
      <c r="AG123" s="69"/>
      <c r="AH123" s="69"/>
      <c r="AL123" s="69"/>
    </row>
    <row r="124" spans="9:38" x14ac:dyDescent="0.25">
      <c r="I124" s="69"/>
      <c r="M124" s="69"/>
      <c r="Q124" s="2" t="s">
        <v>258</v>
      </c>
      <c r="R124" s="90">
        <v>1145.3699999999999</v>
      </c>
      <c r="U124" s="69">
        <v>43208</v>
      </c>
      <c r="V124" s="69"/>
      <c r="W124" s="69"/>
      <c r="Y124" s="69"/>
      <c r="Z124" s="69"/>
      <c r="AA124" s="69"/>
      <c r="AC124" s="69"/>
      <c r="AD124" s="69"/>
      <c r="AE124" s="69"/>
      <c r="AG124" s="69"/>
      <c r="AH124" s="69"/>
      <c r="AL124" s="69"/>
    </row>
    <row r="125" spans="9:38" x14ac:dyDescent="0.25">
      <c r="I125" s="69"/>
      <c r="M125" s="69"/>
      <c r="Q125" s="2" t="s">
        <v>259</v>
      </c>
      <c r="R125" s="90">
        <v>145.80000000000001</v>
      </c>
      <c r="U125" s="69">
        <v>43208</v>
      </c>
      <c r="V125" s="69"/>
      <c r="W125" s="69"/>
      <c r="Y125" s="69"/>
      <c r="Z125" s="69"/>
      <c r="AA125" s="69"/>
      <c r="AC125" s="69"/>
      <c r="AD125" s="69"/>
      <c r="AE125" s="69"/>
      <c r="AG125" s="69"/>
      <c r="AH125" s="69"/>
      <c r="AL125" s="69"/>
    </row>
    <row r="126" spans="9:38" x14ac:dyDescent="0.25">
      <c r="I126" s="69"/>
      <c r="M126" s="69"/>
      <c r="Q126" s="2" t="s">
        <v>260</v>
      </c>
      <c r="R126" s="90">
        <v>395.31</v>
      </c>
      <c r="U126" s="69">
        <v>43208</v>
      </c>
      <c r="V126" s="69"/>
      <c r="W126" s="69"/>
      <c r="Y126" s="69"/>
      <c r="Z126" s="69"/>
      <c r="AA126" s="69"/>
      <c r="AC126" s="69"/>
      <c r="AD126" s="69"/>
      <c r="AE126" s="69"/>
      <c r="AG126" s="69"/>
      <c r="AH126" s="69"/>
      <c r="AL126" s="69"/>
    </row>
    <row r="127" spans="9:38" x14ac:dyDescent="0.25">
      <c r="I127" s="69"/>
      <c r="M127" s="69"/>
      <c r="Q127" s="2" t="s">
        <v>261</v>
      </c>
      <c r="R127" s="90">
        <v>1158.68</v>
      </c>
      <c r="U127" s="69">
        <v>43208</v>
      </c>
      <c r="V127" s="69"/>
      <c r="W127" s="69"/>
      <c r="Y127" s="69"/>
      <c r="Z127" s="69"/>
      <c r="AA127" s="69"/>
      <c r="AC127" s="69"/>
      <c r="AD127" s="69"/>
      <c r="AE127" s="69"/>
      <c r="AG127" s="69"/>
      <c r="AH127" s="69"/>
      <c r="AL127" s="69"/>
    </row>
    <row r="128" spans="9:38" x14ac:dyDescent="0.25">
      <c r="I128" s="69"/>
      <c r="M128" s="69"/>
      <c r="Q128" s="2" t="s">
        <v>262</v>
      </c>
      <c r="R128" s="90">
        <v>1845</v>
      </c>
      <c r="U128" s="69">
        <v>43208</v>
      </c>
      <c r="V128" s="69"/>
      <c r="W128" s="69"/>
      <c r="Y128" s="69"/>
      <c r="Z128" s="69"/>
      <c r="AA128" s="69"/>
      <c r="AC128" s="69"/>
      <c r="AD128" s="69"/>
      <c r="AE128" s="69"/>
      <c r="AG128" s="69"/>
      <c r="AH128" s="69"/>
      <c r="AL128" s="69"/>
    </row>
    <row r="129" spans="9:38" x14ac:dyDescent="0.25">
      <c r="I129" s="69"/>
      <c r="M129" s="69"/>
      <c r="Q129" s="2" t="s">
        <v>263</v>
      </c>
      <c r="R129" s="90">
        <v>484.91</v>
      </c>
      <c r="U129" s="69">
        <v>43208</v>
      </c>
      <c r="V129" s="69"/>
      <c r="W129" s="69"/>
      <c r="Y129" s="69"/>
      <c r="Z129" s="69"/>
      <c r="AA129" s="69"/>
      <c r="AC129" s="69"/>
      <c r="AD129" s="69"/>
      <c r="AE129" s="69"/>
      <c r="AG129" s="69"/>
      <c r="AH129" s="69"/>
      <c r="AL129" s="69"/>
    </row>
    <row r="130" spans="9:38" x14ac:dyDescent="0.25">
      <c r="I130" s="69"/>
      <c r="M130" s="69"/>
      <c r="Q130" s="2" t="s">
        <v>264</v>
      </c>
      <c r="R130" s="90">
        <v>903.59</v>
      </c>
      <c r="U130" s="69">
        <v>43208</v>
      </c>
      <c r="V130" s="69"/>
      <c r="W130" s="69"/>
      <c r="Y130" s="69"/>
      <c r="Z130" s="69"/>
      <c r="AA130" s="69"/>
      <c r="AC130" s="69"/>
      <c r="AD130" s="69"/>
      <c r="AE130" s="69"/>
      <c r="AG130" s="69"/>
      <c r="AH130" s="69"/>
      <c r="AL130" s="69"/>
    </row>
    <row r="131" spans="9:38" x14ac:dyDescent="0.25">
      <c r="I131" s="69"/>
      <c r="M131" s="69"/>
      <c r="Q131" s="2" t="s">
        <v>265</v>
      </c>
      <c r="R131" s="89">
        <v>11</v>
      </c>
      <c r="S131" s="90">
        <v>37.950000000000003</v>
      </c>
      <c r="T131" s="74">
        <v>26.95</v>
      </c>
      <c r="U131" s="69">
        <v>43208</v>
      </c>
      <c r="V131" s="69"/>
      <c r="W131" s="69"/>
      <c r="Y131" s="69"/>
      <c r="Z131" s="69"/>
      <c r="AA131" s="69"/>
      <c r="AC131" s="69"/>
      <c r="AD131" s="69"/>
      <c r="AE131" s="69"/>
      <c r="AG131" s="69"/>
      <c r="AH131" s="69"/>
      <c r="AL131" s="69"/>
    </row>
    <row r="132" spans="9:38" x14ac:dyDescent="0.25">
      <c r="I132" s="69"/>
      <c r="M132" s="69"/>
      <c r="Q132" s="2" t="s">
        <v>266</v>
      </c>
      <c r="R132" s="90">
        <v>1224</v>
      </c>
      <c r="U132" s="69">
        <v>43208</v>
      </c>
      <c r="V132" s="69"/>
      <c r="W132" s="69"/>
      <c r="Y132" s="69"/>
      <c r="Z132" s="69"/>
      <c r="AA132" s="69"/>
      <c r="AC132" s="69"/>
      <c r="AD132" s="69"/>
      <c r="AE132" s="69"/>
      <c r="AG132" s="69"/>
      <c r="AH132" s="69"/>
      <c r="AL132" s="69"/>
    </row>
    <row r="133" spans="9:38" x14ac:dyDescent="0.25">
      <c r="I133" s="69"/>
      <c r="M133" s="69"/>
      <c r="Q133" s="2" t="s">
        <v>267</v>
      </c>
      <c r="R133" s="90">
        <v>2844.38</v>
      </c>
      <c r="U133" s="69">
        <v>43208</v>
      </c>
      <c r="V133" s="69"/>
      <c r="W133" s="69"/>
      <c r="Y133" s="69"/>
      <c r="Z133" s="69"/>
      <c r="AA133" s="69"/>
      <c r="AC133" s="69"/>
      <c r="AD133" s="69"/>
      <c r="AE133" s="69"/>
      <c r="AG133" s="69"/>
      <c r="AH133" s="69"/>
      <c r="AL133" s="69"/>
    </row>
    <row r="134" spans="9:38" x14ac:dyDescent="0.25">
      <c r="I134" s="69"/>
      <c r="M134" s="69"/>
      <c r="Q134" s="2" t="s">
        <v>268</v>
      </c>
      <c r="R134" s="90">
        <v>1512.4</v>
      </c>
      <c r="U134" s="69">
        <v>43208</v>
      </c>
      <c r="V134" s="69"/>
      <c r="W134" s="69"/>
      <c r="Y134" s="69"/>
      <c r="Z134" s="69"/>
      <c r="AA134" s="69"/>
      <c r="AC134" s="69"/>
      <c r="AD134" s="69"/>
      <c r="AE134" s="69"/>
      <c r="AG134" s="69"/>
      <c r="AH134" s="69"/>
      <c r="AL134" s="69"/>
    </row>
    <row r="135" spans="9:38" x14ac:dyDescent="0.25">
      <c r="I135" s="69"/>
      <c r="M135" s="69"/>
      <c r="Q135" s="2" t="s">
        <v>269</v>
      </c>
      <c r="R135" s="90">
        <v>971.62</v>
      </c>
      <c r="U135" s="69">
        <v>43208</v>
      </c>
      <c r="V135" s="69"/>
      <c r="W135" s="69"/>
      <c r="Y135" s="69"/>
      <c r="Z135" s="69"/>
      <c r="AA135" s="69"/>
      <c r="AC135" s="69"/>
      <c r="AD135" s="69"/>
      <c r="AE135" s="69"/>
      <c r="AG135" s="69"/>
      <c r="AH135" s="69"/>
      <c r="AL135" s="69"/>
    </row>
    <row r="136" spans="9:38" x14ac:dyDescent="0.25">
      <c r="I136" s="69"/>
      <c r="M136" s="69"/>
      <c r="Q136" s="2" t="s">
        <v>270</v>
      </c>
      <c r="R136" s="90">
        <v>294.85000000000002</v>
      </c>
      <c r="U136" s="69">
        <v>43208</v>
      </c>
      <c r="V136" s="69"/>
      <c r="W136" s="69"/>
      <c r="Y136" s="69"/>
      <c r="Z136" s="69"/>
      <c r="AA136" s="69"/>
      <c r="AC136" s="69"/>
      <c r="AD136" s="69"/>
      <c r="AE136" s="69"/>
      <c r="AG136" s="69"/>
      <c r="AH136" s="69"/>
      <c r="AL136" s="69"/>
    </row>
    <row r="137" spans="9:38" x14ac:dyDescent="0.25">
      <c r="I137" s="69"/>
      <c r="M137" s="69"/>
      <c r="Q137" s="2" t="s">
        <v>271</v>
      </c>
      <c r="R137" s="90">
        <v>1064.45</v>
      </c>
      <c r="U137" s="69">
        <v>43208</v>
      </c>
      <c r="V137" s="69"/>
      <c r="W137" s="69"/>
      <c r="Y137" s="69"/>
      <c r="Z137" s="69"/>
      <c r="AA137" s="69"/>
      <c r="AC137" s="69"/>
      <c r="AD137" s="69"/>
      <c r="AE137" s="69"/>
      <c r="AG137" s="69"/>
      <c r="AH137" s="69"/>
      <c r="AL137" s="69"/>
    </row>
    <row r="138" spans="9:38" x14ac:dyDescent="0.25">
      <c r="I138" s="69"/>
      <c r="M138" s="69"/>
      <c r="Q138" s="2" t="s">
        <v>272</v>
      </c>
      <c r="R138" s="90">
        <v>2590.2199999999998</v>
      </c>
      <c r="S138" s="73"/>
      <c r="U138" s="69">
        <v>43208</v>
      </c>
      <c r="V138" s="69"/>
      <c r="W138" s="69"/>
      <c r="Y138" s="69"/>
      <c r="Z138" s="69"/>
      <c r="AA138" s="69"/>
      <c r="AC138" s="69"/>
      <c r="AD138" s="69"/>
      <c r="AE138" s="69"/>
      <c r="AG138" s="69"/>
      <c r="AH138" s="69"/>
      <c r="AL138" s="69"/>
    </row>
    <row r="139" spans="9:38" x14ac:dyDescent="0.25">
      <c r="I139" s="69"/>
      <c r="M139" s="69"/>
      <c r="Q139" s="2" t="s">
        <v>273</v>
      </c>
      <c r="R139" s="90">
        <v>2712.12</v>
      </c>
      <c r="U139" s="69">
        <v>43208</v>
      </c>
      <c r="V139" s="69"/>
      <c r="W139" s="69"/>
      <c r="Y139" s="69"/>
      <c r="Z139" s="69"/>
      <c r="AA139" s="69"/>
      <c r="AC139" s="69"/>
      <c r="AD139" s="69"/>
      <c r="AE139" s="69"/>
      <c r="AG139" s="69"/>
      <c r="AH139" s="69"/>
      <c r="AL139" s="69"/>
    </row>
    <row r="140" spans="9:38" x14ac:dyDescent="0.25">
      <c r="I140" s="69"/>
      <c r="M140" s="69"/>
      <c r="Q140" s="8" t="s">
        <v>363</v>
      </c>
      <c r="R140" s="90">
        <v>45</v>
      </c>
      <c r="U140" s="69">
        <v>43220</v>
      </c>
      <c r="V140" s="69"/>
      <c r="W140" s="69"/>
      <c r="Y140" s="69"/>
      <c r="Z140" s="69"/>
      <c r="AA140" s="69"/>
      <c r="AC140" s="69"/>
      <c r="AD140" s="69"/>
      <c r="AE140" s="69"/>
      <c r="AG140" s="69"/>
      <c r="AH140" s="69"/>
      <c r="AL140" s="69"/>
    </row>
    <row r="141" spans="9:38" x14ac:dyDescent="0.25">
      <c r="I141" s="69"/>
      <c r="M141" s="69"/>
      <c r="Q141" s="2" t="s">
        <v>282</v>
      </c>
      <c r="R141" s="90">
        <v>561.23</v>
      </c>
      <c r="U141" s="69">
        <v>43230</v>
      </c>
      <c r="V141" s="69"/>
      <c r="W141" s="69"/>
      <c r="Y141" s="69"/>
      <c r="Z141" s="69"/>
      <c r="AA141" s="69"/>
      <c r="AC141" s="69"/>
      <c r="AD141" s="69"/>
      <c r="AE141" s="69"/>
      <c r="AG141" s="69"/>
      <c r="AH141" s="69"/>
      <c r="AL141" s="69"/>
    </row>
    <row r="142" spans="9:38" x14ac:dyDescent="0.25">
      <c r="I142" s="69"/>
      <c r="M142" s="69"/>
      <c r="Q142" s="2" t="s">
        <v>283</v>
      </c>
      <c r="R142" s="90">
        <v>6276.55</v>
      </c>
      <c r="U142" s="69">
        <v>43230</v>
      </c>
      <c r="V142" s="69"/>
      <c r="W142" s="69"/>
      <c r="Y142" s="69"/>
      <c r="Z142" s="69"/>
      <c r="AA142" s="69"/>
      <c r="AC142" s="69"/>
      <c r="AD142" s="69"/>
      <c r="AE142" s="69"/>
      <c r="AG142" s="69"/>
      <c r="AH142" s="69"/>
      <c r="AL142" s="69"/>
    </row>
    <row r="143" spans="9:38" x14ac:dyDescent="0.25">
      <c r="I143" s="69"/>
      <c r="M143" s="69"/>
      <c r="Q143" s="2" t="s">
        <v>284</v>
      </c>
      <c r="R143" s="90">
        <v>4545.5</v>
      </c>
      <c r="U143" s="69">
        <v>43230</v>
      </c>
      <c r="V143" s="69"/>
      <c r="W143" s="69"/>
      <c r="Y143" s="69"/>
      <c r="Z143" s="69"/>
      <c r="AA143" s="69"/>
      <c r="AC143" s="69"/>
      <c r="AD143" s="69"/>
      <c r="AE143" s="69"/>
      <c r="AG143" s="69"/>
      <c r="AH143" s="69"/>
      <c r="AL143" s="69"/>
    </row>
    <row r="144" spans="9:38" x14ac:dyDescent="0.25">
      <c r="I144" s="69"/>
      <c r="M144" s="69"/>
      <c r="Q144" s="2" t="s">
        <v>285</v>
      </c>
      <c r="R144" s="90">
        <v>1377.71</v>
      </c>
      <c r="U144" s="69">
        <v>43230</v>
      </c>
      <c r="V144" s="69"/>
      <c r="W144" s="69"/>
      <c r="Y144" s="69"/>
      <c r="Z144" s="69"/>
      <c r="AA144" s="69"/>
      <c r="AC144" s="69"/>
      <c r="AD144" s="69"/>
      <c r="AE144" s="69"/>
      <c r="AG144" s="69"/>
      <c r="AH144" s="69"/>
      <c r="AL144" s="69"/>
    </row>
    <row r="145" spans="9:38" x14ac:dyDescent="0.25">
      <c r="I145" s="69"/>
      <c r="M145" s="69"/>
      <c r="Q145" s="2" t="s">
        <v>286</v>
      </c>
      <c r="R145" s="90">
        <v>1650.44</v>
      </c>
      <c r="U145" s="69">
        <v>43230</v>
      </c>
      <c r="V145" s="69"/>
      <c r="W145" s="69"/>
      <c r="Y145" s="69"/>
      <c r="Z145" s="69"/>
      <c r="AA145" s="69"/>
      <c r="AC145" s="69"/>
      <c r="AD145" s="69"/>
      <c r="AE145" s="69"/>
      <c r="AG145" s="69"/>
      <c r="AH145" s="69"/>
      <c r="AL145" s="69"/>
    </row>
    <row r="146" spans="9:38" x14ac:dyDescent="0.25">
      <c r="I146" s="69"/>
      <c r="M146" s="69"/>
      <c r="Q146" s="2" t="s">
        <v>287</v>
      </c>
      <c r="R146" s="90">
        <v>483.99</v>
      </c>
      <c r="U146" s="69">
        <v>43230</v>
      </c>
      <c r="V146" s="69"/>
      <c r="W146" s="69"/>
      <c r="Y146" s="69"/>
      <c r="Z146" s="69"/>
      <c r="AA146" s="69"/>
      <c r="AC146" s="69"/>
      <c r="AD146" s="69"/>
      <c r="AE146" s="69"/>
      <c r="AG146" s="69"/>
      <c r="AH146" s="69"/>
      <c r="AL146" s="69"/>
    </row>
    <row r="147" spans="9:38" x14ac:dyDescent="0.25">
      <c r="I147" s="69"/>
      <c r="M147" s="69"/>
      <c r="Q147" s="2" t="s">
        <v>288</v>
      </c>
      <c r="R147" s="90">
        <v>454.45</v>
      </c>
      <c r="U147" s="69">
        <v>43230</v>
      </c>
      <c r="V147" s="69"/>
      <c r="W147" s="69"/>
      <c r="Y147" s="69"/>
      <c r="Z147" s="69"/>
      <c r="AA147" s="69"/>
      <c r="AC147" s="69"/>
      <c r="AD147" s="69"/>
      <c r="AE147" s="69"/>
      <c r="AG147" s="69"/>
      <c r="AH147" s="69"/>
      <c r="AL147" s="69"/>
    </row>
    <row r="148" spans="9:38" x14ac:dyDescent="0.25">
      <c r="I148" s="69"/>
      <c r="M148" s="69"/>
      <c r="Q148" s="2" t="s">
        <v>289</v>
      </c>
      <c r="R148" s="90">
        <v>508.93</v>
      </c>
      <c r="U148" s="69">
        <v>43230</v>
      </c>
      <c r="V148" s="69"/>
      <c r="W148" s="69"/>
      <c r="Y148" s="69"/>
      <c r="Z148" s="69"/>
      <c r="AA148" s="69"/>
      <c r="AC148" s="69"/>
      <c r="AD148" s="69"/>
      <c r="AE148" s="69"/>
      <c r="AG148" s="69"/>
      <c r="AH148" s="69"/>
      <c r="AL148" s="69"/>
    </row>
    <row r="149" spans="9:38" x14ac:dyDescent="0.25">
      <c r="I149" s="69"/>
      <c r="M149" s="69"/>
      <c r="Q149" s="2" t="s">
        <v>290</v>
      </c>
      <c r="R149" s="90">
        <v>1363.9</v>
      </c>
      <c r="U149" s="69">
        <v>43230</v>
      </c>
      <c r="V149" s="69"/>
      <c r="W149" s="69"/>
      <c r="Y149" s="69"/>
      <c r="Z149" s="69"/>
      <c r="AA149" s="69"/>
      <c r="AC149" s="69"/>
      <c r="AD149" s="69"/>
      <c r="AE149" s="69"/>
      <c r="AG149" s="69"/>
      <c r="AH149" s="69"/>
      <c r="AL149" s="69"/>
    </row>
    <row r="150" spans="9:38" x14ac:dyDescent="0.25">
      <c r="I150" s="69"/>
      <c r="M150" s="69"/>
      <c r="Q150" s="2" t="s">
        <v>291</v>
      </c>
      <c r="R150" s="90">
        <v>310.87</v>
      </c>
      <c r="U150" s="69">
        <v>43230</v>
      </c>
      <c r="V150" s="69"/>
      <c r="W150" s="69"/>
      <c r="Y150" s="69"/>
      <c r="Z150" s="69"/>
      <c r="AA150" s="69"/>
      <c r="AC150" s="69"/>
      <c r="AD150" s="69"/>
      <c r="AE150" s="69"/>
      <c r="AG150" s="69"/>
      <c r="AH150" s="69"/>
      <c r="AL150" s="69"/>
    </row>
    <row r="151" spans="9:38" x14ac:dyDescent="0.25">
      <c r="I151" s="69"/>
      <c r="M151" s="69"/>
      <c r="Q151" s="2" t="s">
        <v>292</v>
      </c>
      <c r="R151" s="90">
        <v>2181.7399999999998</v>
      </c>
      <c r="U151" s="69">
        <v>43230</v>
      </c>
      <c r="V151" s="69"/>
      <c r="W151" s="69"/>
      <c r="Y151" s="69"/>
      <c r="Z151" s="69"/>
      <c r="AA151" s="69"/>
      <c r="AC151" s="69"/>
      <c r="AD151" s="69"/>
      <c r="AE151" s="69"/>
      <c r="AG151" s="69"/>
      <c r="AH151" s="69"/>
      <c r="AL151" s="69"/>
    </row>
    <row r="152" spans="9:38" x14ac:dyDescent="0.25">
      <c r="I152" s="69"/>
      <c r="M152" s="69"/>
      <c r="Q152" s="2" t="s">
        <v>293</v>
      </c>
      <c r="R152" s="90">
        <v>2017.75</v>
      </c>
      <c r="U152" s="69">
        <v>43230</v>
      </c>
      <c r="V152" s="69"/>
      <c r="W152" s="69"/>
      <c r="Y152" s="69"/>
      <c r="Z152" s="69"/>
      <c r="AA152" s="69"/>
      <c r="AC152" s="69"/>
      <c r="AD152" s="69"/>
      <c r="AE152" s="69"/>
      <c r="AG152" s="69"/>
      <c r="AH152" s="69"/>
      <c r="AL152" s="69"/>
    </row>
    <row r="153" spans="9:38" x14ac:dyDescent="0.25">
      <c r="I153" s="69"/>
      <c r="M153" s="69"/>
      <c r="Q153" s="2" t="s">
        <v>294</v>
      </c>
      <c r="R153" s="90">
        <v>2618.7399999999998</v>
      </c>
      <c r="U153" s="69">
        <v>43230</v>
      </c>
      <c r="V153" s="69"/>
      <c r="W153" s="69"/>
      <c r="Y153" s="69"/>
      <c r="Z153" s="69"/>
      <c r="AA153" s="69"/>
      <c r="AC153" s="69"/>
      <c r="AD153" s="69"/>
      <c r="AE153" s="69"/>
      <c r="AG153" s="69"/>
      <c r="AH153" s="69"/>
      <c r="AL153" s="69"/>
    </row>
    <row r="154" spans="9:38" x14ac:dyDescent="0.25">
      <c r="I154" s="69"/>
      <c r="M154" s="69"/>
      <c r="Q154" s="2" t="s">
        <v>295</v>
      </c>
      <c r="R154" s="90">
        <v>2624.97</v>
      </c>
      <c r="S154" s="73"/>
      <c r="U154" s="69">
        <v>43230</v>
      </c>
      <c r="V154" s="69"/>
      <c r="W154" s="69"/>
      <c r="Y154" s="69"/>
      <c r="Z154" s="69"/>
      <c r="AA154" s="69"/>
      <c r="AC154" s="69"/>
      <c r="AD154" s="69"/>
      <c r="AE154" s="69"/>
      <c r="AG154" s="69"/>
      <c r="AH154" s="69"/>
      <c r="AL154" s="69"/>
    </row>
    <row r="155" spans="9:38" x14ac:dyDescent="0.25">
      <c r="I155" s="69"/>
      <c r="M155" s="69"/>
      <c r="Q155" s="2" t="s">
        <v>296</v>
      </c>
      <c r="R155" s="90">
        <v>1690</v>
      </c>
      <c r="U155" s="69">
        <v>43230</v>
      </c>
      <c r="V155" s="69"/>
      <c r="W155" s="69"/>
      <c r="Y155" s="69"/>
      <c r="Z155" s="69"/>
      <c r="AA155" s="69"/>
      <c r="AC155" s="69"/>
      <c r="AD155" s="69"/>
      <c r="AE155" s="69"/>
      <c r="AG155" s="69"/>
      <c r="AH155" s="69"/>
      <c r="AL155" s="69"/>
    </row>
    <row r="156" spans="9:38" x14ac:dyDescent="0.25">
      <c r="I156" s="69"/>
      <c r="M156" s="69"/>
      <c r="Q156" s="2" t="s">
        <v>297</v>
      </c>
      <c r="R156" s="90">
        <v>3480</v>
      </c>
      <c r="U156" s="69">
        <v>43230</v>
      </c>
      <c r="V156" s="69"/>
      <c r="W156" s="69"/>
      <c r="Y156" s="69"/>
      <c r="Z156" s="69"/>
      <c r="AA156" s="69"/>
      <c r="AC156" s="69"/>
      <c r="AD156" s="69"/>
      <c r="AE156" s="69"/>
      <c r="AG156" s="69"/>
      <c r="AH156" s="69"/>
      <c r="AL156" s="69"/>
    </row>
    <row r="157" spans="9:38" x14ac:dyDescent="0.25">
      <c r="I157" s="69"/>
      <c r="M157" s="69"/>
      <c r="Q157" s="2" t="s">
        <v>298</v>
      </c>
      <c r="R157" s="74">
        <v>133.09</v>
      </c>
      <c r="S157" s="73">
        <v>150</v>
      </c>
      <c r="T157" s="74">
        <v>16.91</v>
      </c>
      <c r="U157" s="69">
        <v>43242</v>
      </c>
      <c r="V157" s="69"/>
      <c r="W157" s="69"/>
      <c r="Y157" s="69"/>
      <c r="Z157" s="69"/>
      <c r="AA157" s="69"/>
      <c r="AC157" s="69"/>
      <c r="AD157" s="69"/>
      <c r="AE157" s="69"/>
      <c r="AG157" s="69"/>
      <c r="AH157" s="69"/>
      <c r="AL157" s="69"/>
    </row>
    <row r="158" spans="9:38" x14ac:dyDescent="0.25">
      <c r="I158" s="69"/>
      <c r="M158" s="69"/>
      <c r="Q158" s="8" t="s">
        <v>362</v>
      </c>
      <c r="R158" s="96">
        <v>377</v>
      </c>
      <c r="U158" s="69">
        <v>43251</v>
      </c>
      <c r="V158" s="69"/>
      <c r="W158" s="69"/>
      <c r="Y158" s="69"/>
      <c r="Z158" s="69"/>
      <c r="AA158" s="69"/>
      <c r="AC158" s="69"/>
      <c r="AD158" s="69"/>
      <c r="AE158" s="69"/>
      <c r="AG158" s="69"/>
      <c r="AH158" s="69"/>
      <c r="AL158" s="69"/>
    </row>
    <row r="159" spans="9:38" x14ac:dyDescent="0.25">
      <c r="I159" s="69"/>
      <c r="M159" s="69"/>
      <c r="Q159" s="2" t="s">
        <v>301</v>
      </c>
      <c r="R159" s="90">
        <v>120</v>
      </c>
      <c r="U159" s="69">
        <v>43256</v>
      </c>
      <c r="V159" s="69"/>
      <c r="W159" s="69"/>
      <c r="Y159" s="69"/>
      <c r="Z159" s="69"/>
      <c r="AA159" s="69"/>
      <c r="AC159" s="69"/>
      <c r="AD159" s="69"/>
      <c r="AE159" s="69"/>
      <c r="AG159" s="69"/>
      <c r="AH159" s="69"/>
      <c r="AL159" s="69"/>
    </row>
    <row r="160" spans="9:38" x14ac:dyDescent="0.25">
      <c r="I160" s="69"/>
      <c r="M160" s="69"/>
      <c r="Q160" s="2" t="s">
        <v>302</v>
      </c>
      <c r="R160" s="90">
        <v>11055.79</v>
      </c>
      <c r="U160" s="69">
        <v>43256</v>
      </c>
      <c r="V160" s="69"/>
      <c r="W160" s="69"/>
      <c r="Y160" s="69"/>
      <c r="Z160" s="69"/>
      <c r="AA160" s="69"/>
      <c r="AC160" s="69"/>
      <c r="AD160" s="69"/>
      <c r="AE160" s="69"/>
      <c r="AG160" s="69"/>
      <c r="AH160" s="69"/>
      <c r="AL160" s="69"/>
    </row>
    <row r="161" spans="9:38" x14ac:dyDescent="0.25">
      <c r="I161" s="69"/>
      <c r="M161" s="69"/>
      <c r="Q161" s="2" t="s">
        <v>303</v>
      </c>
      <c r="R161" s="90">
        <v>2612.67</v>
      </c>
      <c r="S161" s="73"/>
      <c r="U161" s="69">
        <v>43256</v>
      </c>
      <c r="V161" s="69"/>
      <c r="W161" s="69"/>
      <c r="Y161" s="69"/>
      <c r="Z161" s="69"/>
      <c r="AA161" s="69"/>
      <c r="AC161" s="69"/>
      <c r="AD161" s="69"/>
      <c r="AE161" s="69"/>
      <c r="AG161" s="69"/>
      <c r="AH161" s="69"/>
      <c r="AL161" s="69"/>
    </row>
    <row r="162" spans="9:38" x14ac:dyDescent="0.25">
      <c r="I162" s="69"/>
      <c r="M162" s="69"/>
      <c r="Q162" s="2" t="s">
        <v>304</v>
      </c>
      <c r="R162" s="90">
        <v>4403.8999999999996</v>
      </c>
      <c r="U162" s="69">
        <v>43256</v>
      </c>
      <c r="V162" s="69"/>
      <c r="W162" s="69"/>
      <c r="Y162" s="69"/>
      <c r="Z162" s="69"/>
      <c r="AA162" s="69"/>
      <c r="AC162" s="69"/>
      <c r="AD162" s="69"/>
      <c r="AE162" s="69"/>
      <c r="AG162" s="69"/>
      <c r="AH162" s="69"/>
      <c r="AL162" s="69"/>
    </row>
    <row r="163" spans="9:38" x14ac:dyDescent="0.25">
      <c r="I163" s="69"/>
      <c r="M163" s="69"/>
      <c r="Q163" s="2" t="s">
        <v>305</v>
      </c>
      <c r="R163" s="90">
        <v>966.61</v>
      </c>
      <c r="U163" s="69">
        <v>43256</v>
      </c>
      <c r="V163" s="69"/>
      <c r="W163" s="69"/>
      <c r="Y163" s="69"/>
      <c r="Z163" s="69"/>
      <c r="AA163" s="69"/>
      <c r="AC163" s="69"/>
      <c r="AD163" s="69"/>
      <c r="AE163" s="69"/>
      <c r="AG163" s="69"/>
      <c r="AH163" s="69"/>
      <c r="AL163" s="69"/>
    </row>
    <row r="164" spans="9:38" x14ac:dyDescent="0.25">
      <c r="I164" s="69"/>
      <c r="M164" s="69"/>
      <c r="Q164" s="2" t="s">
        <v>306</v>
      </c>
      <c r="R164" s="90">
        <v>401.93</v>
      </c>
      <c r="U164" s="69">
        <v>43256</v>
      </c>
      <c r="V164" s="69"/>
      <c r="W164" s="69"/>
      <c r="Y164" s="69"/>
      <c r="Z164" s="69"/>
      <c r="AA164" s="69"/>
      <c r="AC164" s="69"/>
      <c r="AD164" s="69"/>
      <c r="AE164" s="69"/>
      <c r="AG164" s="69"/>
      <c r="AH164" s="69"/>
      <c r="AL164" s="69"/>
    </row>
    <row r="165" spans="9:38" x14ac:dyDescent="0.25">
      <c r="I165" s="69"/>
      <c r="M165" s="69"/>
      <c r="Q165" s="2" t="s">
        <v>307</v>
      </c>
      <c r="R165" s="90">
        <v>2947.8</v>
      </c>
      <c r="U165" s="69">
        <v>43256</v>
      </c>
      <c r="V165" s="69"/>
      <c r="W165" s="69"/>
      <c r="Y165" s="69"/>
      <c r="Z165" s="69"/>
      <c r="AA165" s="69"/>
      <c r="AC165" s="69"/>
      <c r="AD165" s="69"/>
      <c r="AE165" s="69"/>
      <c r="AG165" s="69"/>
      <c r="AH165" s="69"/>
      <c r="AL165" s="69"/>
    </row>
    <row r="166" spans="9:38" x14ac:dyDescent="0.25">
      <c r="I166" s="69"/>
      <c r="M166" s="69"/>
      <c r="Q166" s="2" t="s">
        <v>308</v>
      </c>
      <c r="R166" s="90">
        <v>587.94000000000005</v>
      </c>
      <c r="U166" s="69">
        <v>43256</v>
      </c>
      <c r="V166" s="69"/>
      <c r="W166" s="69"/>
      <c r="Y166" s="69"/>
      <c r="Z166" s="69"/>
      <c r="AA166" s="69"/>
      <c r="AC166" s="69"/>
      <c r="AD166" s="69"/>
      <c r="AE166" s="69"/>
      <c r="AG166" s="69"/>
      <c r="AH166" s="69"/>
      <c r="AL166" s="69"/>
    </row>
    <row r="167" spans="9:38" x14ac:dyDescent="0.25">
      <c r="I167" s="69"/>
      <c r="M167" s="69"/>
      <c r="Q167" s="2" t="s">
        <v>309</v>
      </c>
      <c r="R167" s="90">
        <v>840.37</v>
      </c>
      <c r="U167" s="69">
        <v>43256</v>
      </c>
      <c r="V167" s="69"/>
      <c r="W167" s="69"/>
      <c r="Y167" s="69"/>
      <c r="Z167" s="69"/>
      <c r="AA167" s="69"/>
      <c r="AC167" s="69"/>
      <c r="AD167" s="69"/>
      <c r="AE167" s="69"/>
      <c r="AG167" s="69"/>
      <c r="AH167" s="69"/>
      <c r="AL167" s="69"/>
    </row>
    <row r="168" spans="9:38" x14ac:dyDescent="0.25">
      <c r="I168" s="69"/>
      <c r="M168" s="69"/>
      <c r="Q168" s="2" t="s">
        <v>310</v>
      </c>
      <c r="R168" s="90">
        <v>440.79</v>
      </c>
      <c r="U168" s="69">
        <v>43256</v>
      </c>
      <c r="V168" s="69"/>
      <c r="W168" s="69"/>
      <c r="Y168" s="69"/>
      <c r="Z168" s="69"/>
      <c r="AA168" s="69"/>
      <c r="AC168" s="69"/>
      <c r="AD168" s="69"/>
      <c r="AE168" s="69"/>
      <c r="AG168" s="69"/>
      <c r="AH168" s="69"/>
      <c r="AL168" s="69"/>
    </row>
    <row r="169" spans="9:38" x14ac:dyDescent="0.25">
      <c r="I169" s="69"/>
      <c r="M169" s="69"/>
      <c r="Q169" s="2" t="s">
        <v>311</v>
      </c>
      <c r="R169" s="90">
        <v>536.88</v>
      </c>
      <c r="U169" s="69">
        <v>43256</v>
      </c>
      <c r="V169" s="69"/>
      <c r="W169" s="69"/>
      <c r="Y169" s="69"/>
      <c r="Z169" s="69"/>
      <c r="AA169" s="69"/>
      <c r="AC169" s="69"/>
      <c r="AD169" s="69"/>
      <c r="AE169" s="69"/>
      <c r="AG169" s="69"/>
      <c r="AH169" s="69"/>
      <c r="AL169" s="69"/>
    </row>
    <row r="170" spans="9:38" x14ac:dyDescent="0.25">
      <c r="I170" s="69"/>
      <c r="M170" s="69"/>
      <c r="Q170" s="2" t="s">
        <v>312</v>
      </c>
      <c r="R170" s="90">
        <v>482.18</v>
      </c>
      <c r="U170" s="69">
        <v>43256</v>
      </c>
      <c r="V170" s="69"/>
      <c r="W170" s="69"/>
      <c r="Y170" s="69"/>
      <c r="Z170" s="69"/>
      <c r="AA170" s="69"/>
      <c r="AC170" s="69"/>
      <c r="AD170" s="69"/>
      <c r="AE170" s="69"/>
      <c r="AG170" s="69"/>
      <c r="AH170" s="69"/>
      <c r="AL170" s="69"/>
    </row>
    <row r="171" spans="9:38" x14ac:dyDescent="0.25">
      <c r="I171" s="69"/>
      <c r="M171" s="69"/>
      <c r="Q171" s="2" t="s">
        <v>313</v>
      </c>
      <c r="R171" s="90">
        <v>536.80999999999995</v>
      </c>
      <c r="U171" s="69">
        <v>43256</v>
      </c>
      <c r="V171" s="69"/>
      <c r="W171" s="69"/>
      <c r="Y171" s="69"/>
      <c r="Z171" s="69"/>
      <c r="AA171" s="69"/>
      <c r="AC171" s="69"/>
      <c r="AD171" s="69"/>
      <c r="AE171" s="69"/>
      <c r="AG171" s="69"/>
      <c r="AH171" s="69"/>
      <c r="AL171" s="69"/>
    </row>
    <row r="172" spans="9:38" x14ac:dyDescent="0.25">
      <c r="I172" s="69"/>
      <c r="M172" s="69"/>
      <c r="Q172" s="2" t="s">
        <v>314</v>
      </c>
      <c r="R172" s="90">
        <v>393.22</v>
      </c>
      <c r="U172" s="69">
        <v>43256</v>
      </c>
      <c r="V172" s="69"/>
      <c r="W172" s="69"/>
      <c r="Y172" s="69"/>
      <c r="Z172" s="69"/>
      <c r="AA172" s="69"/>
      <c r="AC172" s="69"/>
      <c r="AD172" s="69"/>
      <c r="AE172" s="69"/>
      <c r="AG172" s="69"/>
      <c r="AH172" s="69"/>
      <c r="AL172" s="69"/>
    </row>
    <row r="173" spans="9:38" x14ac:dyDescent="0.25">
      <c r="I173" s="69"/>
      <c r="M173" s="69"/>
      <c r="Q173" s="2" t="s">
        <v>315</v>
      </c>
      <c r="R173" s="90">
        <v>553.91</v>
      </c>
      <c r="U173" s="69">
        <v>43256</v>
      </c>
      <c r="V173" s="69"/>
      <c r="W173" s="69"/>
      <c r="Y173" s="69"/>
      <c r="Z173" s="69"/>
      <c r="AA173" s="69"/>
      <c r="AC173" s="69"/>
      <c r="AD173" s="69"/>
      <c r="AE173" s="69"/>
      <c r="AG173" s="69"/>
      <c r="AH173" s="69"/>
      <c r="AL173" s="69"/>
    </row>
    <row r="174" spans="9:38" x14ac:dyDescent="0.25">
      <c r="I174" s="69"/>
      <c r="M174" s="69"/>
      <c r="Q174" s="2" t="s">
        <v>316</v>
      </c>
      <c r="R174" s="90">
        <v>410.78</v>
      </c>
      <c r="U174" s="69">
        <v>43256</v>
      </c>
      <c r="V174" s="69"/>
      <c r="W174" s="69"/>
      <c r="Y174" s="69"/>
      <c r="Z174" s="69"/>
      <c r="AA174" s="69"/>
      <c r="AC174" s="69"/>
      <c r="AD174" s="69"/>
      <c r="AE174" s="69"/>
      <c r="AG174" s="69"/>
      <c r="AH174" s="69"/>
      <c r="AL174" s="69"/>
    </row>
    <row r="175" spans="9:38" x14ac:dyDescent="0.25">
      <c r="I175" s="69"/>
      <c r="M175" s="69"/>
      <c r="Q175" s="2" t="s">
        <v>317</v>
      </c>
      <c r="R175" s="90">
        <v>59.96</v>
      </c>
      <c r="U175" s="69">
        <v>43256</v>
      </c>
      <c r="V175" s="69"/>
      <c r="W175" s="69"/>
      <c r="Y175" s="69"/>
      <c r="Z175" s="69"/>
      <c r="AA175" s="69"/>
      <c r="AC175" s="69"/>
      <c r="AD175" s="69"/>
      <c r="AE175" s="69"/>
      <c r="AG175" s="69"/>
      <c r="AH175" s="69"/>
      <c r="AL175" s="69"/>
    </row>
    <row r="176" spans="9:38" x14ac:dyDescent="0.25">
      <c r="I176" s="69"/>
      <c r="M176" s="69"/>
      <c r="Q176" s="2" t="s">
        <v>318</v>
      </c>
      <c r="R176" s="90">
        <v>374.78</v>
      </c>
      <c r="U176" s="69">
        <v>43256</v>
      </c>
      <c r="V176" s="69"/>
      <c r="W176" s="69"/>
      <c r="Y176" s="69"/>
      <c r="Z176" s="69"/>
      <c r="AA176" s="69"/>
      <c r="AC176" s="69"/>
      <c r="AD176" s="69"/>
      <c r="AE176" s="69"/>
      <c r="AG176" s="69"/>
      <c r="AH176" s="69"/>
      <c r="AL176" s="69"/>
    </row>
    <row r="177" spans="9:38" x14ac:dyDescent="0.25">
      <c r="I177" s="69"/>
      <c r="M177" s="69"/>
      <c r="Q177" s="2" t="s">
        <v>319</v>
      </c>
      <c r="R177" s="90">
        <v>4273.6400000000003</v>
      </c>
      <c r="U177" s="69">
        <v>43256</v>
      </c>
      <c r="V177" s="69"/>
      <c r="W177" s="69"/>
      <c r="Y177" s="69"/>
      <c r="Z177" s="69"/>
      <c r="AA177" s="69"/>
      <c r="AC177" s="69"/>
      <c r="AD177" s="69"/>
      <c r="AE177" s="69"/>
      <c r="AG177" s="69"/>
      <c r="AH177" s="69"/>
      <c r="AL177" s="69"/>
    </row>
    <row r="178" spans="9:38" x14ac:dyDescent="0.25">
      <c r="I178" s="69"/>
      <c r="M178" s="69"/>
      <c r="Q178" s="2" t="s">
        <v>320</v>
      </c>
      <c r="R178" s="90">
        <v>1349.57</v>
      </c>
      <c r="U178" s="69">
        <v>43256</v>
      </c>
      <c r="V178" s="69"/>
      <c r="W178" s="69"/>
      <c r="Y178" s="69"/>
      <c r="Z178" s="69"/>
      <c r="AA178" s="69"/>
      <c r="AC178" s="69"/>
      <c r="AD178" s="69"/>
      <c r="AE178" s="69"/>
      <c r="AG178" s="69"/>
      <c r="AH178" s="69"/>
      <c r="AL178" s="69"/>
    </row>
    <row r="179" spans="9:38" x14ac:dyDescent="0.25">
      <c r="I179" s="69"/>
      <c r="M179" s="69"/>
      <c r="Q179" s="2" t="s">
        <v>321</v>
      </c>
      <c r="R179" s="90">
        <v>1138.78</v>
      </c>
      <c r="U179" s="69">
        <v>43256</v>
      </c>
      <c r="V179" s="69"/>
      <c r="W179" s="69"/>
      <c r="Y179" s="69"/>
      <c r="Z179" s="69"/>
      <c r="AA179" s="69"/>
      <c r="AC179" s="69"/>
      <c r="AD179" s="69"/>
      <c r="AE179" s="69"/>
      <c r="AG179" s="69"/>
      <c r="AH179" s="69"/>
      <c r="AL179" s="69"/>
    </row>
    <row r="180" spans="9:38" x14ac:dyDescent="0.25">
      <c r="I180" s="69"/>
      <c r="M180" s="69"/>
      <c r="Q180" s="2" t="s">
        <v>322</v>
      </c>
      <c r="R180" s="90">
        <v>919.89</v>
      </c>
      <c r="U180" s="69">
        <v>43256</v>
      </c>
      <c r="V180" s="69"/>
      <c r="W180" s="69"/>
      <c r="Y180" s="69"/>
      <c r="Z180" s="69"/>
      <c r="AA180" s="69"/>
      <c r="AC180" s="69"/>
      <c r="AD180" s="69"/>
      <c r="AE180" s="69"/>
      <c r="AG180" s="69"/>
      <c r="AH180" s="69"/>
      <c r="AL180" s="69"/>
    </row>
    <row r="181" spans="9:38" ht="15.95" customHeight="1" x14ac:dyDescent="0.25">
      <c r="I181" s="69"/>
      <c r="M181" s="69"/>
      <c r="Q181" s="2" t="s">
        <v>323</v>
      </c>
      <c r="R181" s="90">
        <v>3081.16</v>
      </c>
      <c r="U181" s="69">
        <v>43256</v>
      </c>
      <c r="V181" s="69"/>
      <c r="W181" s="69"/>
      <c r="Y181" s="69"/>
      <c r="Z181" s="69"/>
      <c r="AA181" s="69"/>
      <c r="AC181" s="69"/>
      <c r="AD181" s="69"/>
      <c r="AE181" s="69"/>
      <c r="AG181" s="69"/>
      <c r="AH181" s="69"/>
      <c r="AL181" s="69"/>
    </row>
    <row r="182" spans="9:38" ht="15" customHeight="1" x14ac:dyDescent="0.25">
      <c r="I182" s="69"/>
      <c r="M182" s="69"/>
      <c r="Q182" s="2" t="s">
        <v>324</v>
      </c>
      <c r="R182" s="90">
        <v>236.48</v>
      </c>
      <c r="U182" s="69">
        <v>43256</v>
      </c>
      <c r="V182" s="69"/>
      <c r="W182" s="69"/>
      <c r="Y182" s="69"/>
      <c r="Z182" s="69"/>
      <c r="AA182" s="69"/>
      <c r="AC182" s="69"/>
      <c r="AD182" s="69"/>
      <c r="AE182" s="69"/>
      <c r="AG182" s="69"/>
      <c r="AH182" s="69"/>
      <c r="AL182" s="69"/>
    </row>
    <row r="183" spans="9:38" x14ac:dyDescent="0.25">
      <c r="I183" s="69"/>
      <c r="M183" s="69"/>
      <c r="Q183" s="2" t="s">
        <v>325</v>
      </c>
      <c r="R183" s="90">
        <v>473.47</v>
      </c>
      <c r="U183" s="69">
        <v>43256</v>
      </c>
      <c r="V183" s="69"/>
      <c r="W183" s="69"/>
      <c r="Y183" s="69"/>
      <c r="Z183" s="69"/>
      <c r="AA183" s="69"/>
      <c r="AC183" s="69"/>
      <c r="AD183" s="69"/>
      <c r="AE183" s="69"/>
      <c r="AG183" s="69"/>
      <c r="AH183" s="69"/>
      <c r="AL183" s="69"/>
    </row>
    <row r="184" spans="9:38" x14ac:dyDescent="0.25">
      <c r="I184" s="69"/>
      <c r="M184" s="69"/>
      <c r="Q184" s="2" t="s">
        <v>326</v>
      </c>
      <c r="R184" s="90">
        <v>233.97</v>
      </c>
      <c r="U184" s="69">
        <v>43256</v>
      </c>
      <c r="V184" s="69"/>
      <c r="W184" s="69"/>
      <c r="Y184" s="69"/>
      <c r="Z184" s="69"/>
      <c r="AA184" s="69"/>
      <c r="AC184" s="69"/>
      <c r="AD184" s="69"/>
      <c r="AE184" s="69"/>
      <c r="AG184" s="69"/>
      <c r="AH184" s="69"/>
      <c r="AL184" s="69"/>
    </row>
    <row r="185" spans="9:38" x14ac:dyDescent="0.25">
      <c r="I185" s="69"/>
      <c r="M185" s="69"/>
      <c r="Q185" s="2" t="s">
        <v>327</v>
      </c>
      <c r="R185" s="90">
        <v>636.66999999999996</v>
      </c>
      <c r="U185" s="69">
        <v>43256</v>
      </c>
      <c r="V185" s="69"/>
      <c r="W185" s="69"/>
      <c r="Y185" s="69"/>
      <c r="Z185" s="69"/>
      <c r="AA185" s="69"/>
      <c r="AC185" s="69"/>
      <c r="AD185" s="69"/>
      <c r="AE185" s="69"/>
      <c r="AG185" s="69"/>
      <c r="AH185" s="69"/>
      <c r="AL185" s="69"/>
    </row>
    <row r="186" spans="9:38" x14ac:dyDescent="0.25">
      <c r="I186" s="69"/>
      <c r="M186" s="69"/>
      <c r="Q186" s="2" t="s">
        <v>328</v>
      </c>
      <c r="R186" s="90">
        <v>384.44</v>
      </c>
      <c r="U186" s="69">
        <v>43256</v>
      </c>
      <c r="V186" s="69"/>
      <c r="W186" s="69"/>
      <c r="Y186" s="69"/>
      <c r="Z186" s="69"/>
      <c r="AA186" s="69"/>
      <c r="AC186" s="69"/>
      <c r="AD186" s="69"/>
      <c r="AE186" s="69"/>
      <c r="AG186" s="69"/>
      <c r="AH186" s="69"/>
      <c r="AL186" s="69"/>
    </row>
    <row r="187" spans="9:38" x14ac:dyDescent="0.25">
      <c r="I187" s="69"/>
      <c r="M187" s="69"/>
      <c r="Q187" s="2" t="s">
        <v>329</v>
      </c>
      <c r="R187" s="90">
        <v>45.95</v>
      </c>
      <c r="U187" s="69">
        <v>43256</v>
      </c>
      <c r="V187" s="69"/>
      <c r="W187" s="69"/>
      <c r="Y187" s="69"/>
      <c r="Z187" s="69"/>
      <c r="AA187" s="69"/>
      <c r="AC187" s="69"/>
      <c r="AD187" s="69"/>
      <c r="AE187" s="69"/>
      <c r="AG187" s="69"/>
      <c r="AH187" s="69"/>
      <c r="AL187" s="69"/>
    </row>
    <row r="188" spans="9:38" x14ac:dyDescent="0.25">
      <c r="I188" s="69"/>
      <c r="M188" s="69"/>
      <c r="Q188" s="2" t="s">
        <v>330</v>
      </c>
      <c r="R188" s="90">
        <v>4018.38</v>
      </c>
      <c r="U188" s="69">
        <v>43256</v>
      </c>
      <c r="V188" s="69"/>
      <c r="W188" s="69"/>
      <c r="Y188" s="69"/>
      <c r="Z188" s="69"/>
      <c r="AA188" s="69"/>
      <c r="AC188" s="69"/>
      <c r="AD188" s="69"/>
      <c r="AE188" s="69"/>
      <c r="AG188" s="69"/>
      <c r="AH188" s="69"/>
      <c r="AL188" s="69"/>
    </row>
    <row r="189" spans="9:38" x14ac:dyDescent="0.25">
      <c r="I189" s="69"/>
      <c r="M189" s="69"/>
      <c r="Q189" s="2" t="s">
        <v>331</v>
      </c>
      <c r="R189" s="90">
        <v>2688.67</v>
      </c>
      <c r="U189" s="69">
        <v>43256</v>
      </c>
      <c r="V189" s="69"/>
      <c r="W189" s="69"/>
      <c r="Y189" s="69"/>
      <c r="Z189" s="69"/>
      <c r="AA189" s="69"/>
      <c r="AC189" s="69"/>
      <c r="AD189" s="69"/>
      <c r="AE189" s="69"/>
      <c r="AG189" s="69"/>
      <c r="AH189" s="69"/>
      <c r="AL189" s="69"/>
    </row>
    <row r="190" spans="9:38" x14ac:dyDescent="0.25">
      <c r="I190" s="69"/>
      <c r="M190" s="69"/>
      <c r="Q190" s="2" t="s">
        <v>332</v>
      </c>
      <c r="R190" s="89">
        <v>493.25</v>
      </c>
      <c r="U190" s="69">
        <v>43256</v>
      </c>
      <c r="V190" s="69"/>
      <c r="W190" s="69"/>
      <c r="Y190" s="69"/>
      <c r="Z190" s="69"/>
      <c r="AA190" s="69"/>
      <c r="AC190" s="69"/>
      <c r="AD190" s="69"/>
      <c r="AE190" s="69"/>
      <c r="AG190" s="69"/>
      <c r="AH190" s="69"/>
      <c r="AL190" s="69"/>
    </row>
    <row r="191" spans="9:38" x14ac:dyDescent="0.25">
      <c r="I191" s="69"/>
      <c r="M191" s="69"/>
      <c r="Q191" s="2" t="s">
        <v>333</v>
      </c>
      <c r="R191" s="90">
        <v>15.99</v>
      </c>
      <c r="S191" s="73"/>
      <c r="U191" s="69">
        <v>43256</v>
      </c>
      <c r="V191" s="69"/>
      <c r="W191" s="69"/>
      <c r="Y191" s="69"/>
      <c r="Z191" s="69"/>
      <c r="AA191" s="69"/>
      <c r="AC191" s="69"/>
      <c r="AD191" s="69"/>
      <c r="AE191" s="69"/>
      <c r="AG191" s="69"/>
      <c r="AH191" s="69"/>
      <c r="AL191" s="69"/>
    </row>
    <row r="192" spans="9:38" x14ac:dyDescent="0.25">
      <c r="I192" s="69"/>
      <c r="M192" s="69"/>
      <c r="Q192" s="2" t="s">
        <v>334</v>
      </c>
      <c r="R192" s="90">
        <v>4884.34</v>
      </c>
      <c r="U192" s="69">
        <v>43256</v>
      </c>
      <c r="V192" s="69"/>
      <c r="W192" s="69"/>
      <c r="Y192" s="69"/>
      <c r="Z192" s="69"/>
      <c r="AA192" s="69"/>
      <c r="AC192" s="69"/>
      <c r="AD192" s="69"/>
      <c r="AE192" s="69"/>
      <c r="AG192" s="69"/>
      <c r="AH192" s="69"/>
      <c r="AL192" s="69"/>
    </row>
    <row r="193" spans="9:38" x14ac:dyDescent="0.25">
      <c r="I193" s="69"/>
      <c r="M193" s="69"/>
      <c r="Q193" s="2" t="s">
        <v>335</v>
      </c>
      <c r="R193" s="89">
        <v>479.9</v>
      </c>
      <c r="U193" s="69">
        <v>43256</v>
      </c>
      <c r="V193" s="69"/>
      <c r="W193" s="69"/>
      <c r="Y193" s="69"/>
      <c r="Z193" s="69"/>
      <c r="AA193" s="69"/>
      <c r="AC193" s="69"/>
      <c r="AD193" s="69"/>
      <c r="AE193" s="69"/>
      <c r="AG193" s="69"/>
      <c r="AH193" s="69"/>
      <c r="AL193" s="69"/>
    </row>
    <row r="194" spans="9:38" x14ac:dyDescent="0.25">
      <c r="I194" s="69"/>
      <c r="M194" s="69"/>
      <c r="Q194" s="2" t="s">
        <v>336</v>
      </c>
      <c r="R194" s="89">
        <v>2459.37</v>
      </c>
      <c r="S194" s="73"/>
      <c r="U194" s="69">
        <v>43256</v>
      </c>
      <c r="V194" s="69"/>
      <c r="W194" s="69"/>
      <c r="Y194" s="69"/>
      <c r="Z194" s="69"/>
      <c r="AA194" s="69"/>
      <c r="AC194" s="69"/>
      <c r="AD194" s="69"/>
      <c r="AE194" s="69"/>
      <c r="AG194" s="69"/>
      <c r="AH194" s="69"/>
      <c r="AL194" s="69"/>
    </row>
    <row r="195" spans="9:38" x14ac:dyDescent="0.25">
      <c r="I195" s="69"/>
      <c r="M195" s="69"/>
      <c r="Q195" s="2" t="s">
        <v>337</v>
      </c>
      <c r="R195" s="89">
        <v>2584.7199999999998</v>
      </c>
      <c r="S195" s="73"/>
      <c r="U195" s="69">
        <v>43267</v>
      </c>
      <c r="V195" s="69"/>
      <c r="W195" s="69"/>
      <c r="Y195" s="69"/>
      <c r="Z195" s="69"/>
      <c r="AA195" s="69"/>
      <c r="AC195" s="69"/>
      <c r="AD195" s="69"/>
      <c r="AE195" s="69"/>
      <c r="AG195" s="69"/>
      <c r="AH195" s="69"/>
      <c r="AL195" s="69"/>
    </row>
    <row r="196" spans="9:38" x14ac:dyDescent="0.25">
      <c r="I196" s="69"/>
      <c r="M196" s="69"/>
      <c r="Q196" s="2" t="s">
        <v>338</v>
      </c>
      <c r="R196" s="89">
        <v>6303.9</v>
      </c>
      <c r="U196" s="69">
        <v>43267</v>
      </c>
      <c r="V196" s="69"/>
      <c r="W196" s="69"/>
      <c r="Y196" s="69"/>
      <c r="Z196" s="69"/>
      <c r="AA196" s="69"/>
      <c r="AC196" s="69"/>
      <c r="AD196" s="69"/>
      <c r="AE196" s="69"/>
      <c r="AG196" s="69"/>
      <c r="AH196" s="69"/>
      <c r="AL196" s="69"/>
    </row>
    <row r="197" spans="9:38" x14ac:dyDescent="0.25">
      <c r="I197" s="69"/>
      <c r="M197" s="69"/>
      <c r="Q197" s="2" t="s">
        <v>339</v>
      </c>
      <c r="R197" s="89">
        <v>7234.96</v>
      </c>
      <c r="U197" s="69">
        <v>43267</v>
      </c>
      <c r="V197" s="69"/>
      <c r="W197" s="69"/>
      <c r="Y197" s="69"/>
      <c r="Z197" s="69"/>
      <c r="AA197" s="69"/>
      <c r="AC197" s="69"/>
      <c r="AD197" s="69"/>
      <c r="AE197" s="69"/>
      <c r="AG197" s="69"/>
      <c r="AH197" s="69"/>
      <c r="AL197" s="69"/>
    </row>
    <row r="198" spans="9:38" x14ac:dyDescent="0.25">
      <c r="I198" s="69"/>
      <c r="M198" s="69"/>
      <c r="Q198" s="2" t="s">
        <v>340</v>
      </c>
      <c r="R198" s="89">
        <v>917.07</v>
      </c>
      <c r="U198" s="69">
        <v>43267</v>
      </c>
      <c r="V198" s="69"/>
      <c r="W198" s="69"/>
      <c r="Y198" s="69"/>
      <c r="Z198" s="69"/>
      <c r="AA198" s="69"/>
      <c r="AC198" s="69"/>
      <c r="AD198" s="69"/>
      <c r="AE198" s="69"/>
      <c r="AG198" s="69"/>
      <c r="AH198" s="69"/>
      <c r="AL198" s="69"/>
    </row>
    <row r="199" spans="9:38" x14ac:dyDescent="0.25">
      <c r="I199" s="69"/>
      <c r="M199" s="69"/>
      <c r="Q199" s="2" t="s">
        <v>341</v>
      </c>
      <c r="R199" s="89">
        <v>3826.03</v>
      </c>
      <c r="U199" s="69">
        <v>43267</v>
      </c>
      <c r="V199" s="69"/>
      <c r="W199" s="69"/>
      <c r="Y199" s="69"/>
      <c r="Z199" s="69"/>
      <c r="AA199" s="69"/>
      <c r="AC199" s="69"/>
      <c r="AD199" s="69"/>
      <c r="AE199" s="69"/>
      <c r="AG199" s="69"/>
      <c r="AH199" s="69"/>
      <c r="AL199" s="69"/>
    </row>
    <row r="200" spans="9:38" x14ac:dyDescent="0.25">
      <c r="I200" s="69"/>
      <c r="M200" s="69"/>
      <c r="Q200" s="2" t="s">
        <v>342</v>
      </c>
      <c r="R200" s="89">
        <v>1238.0899999999999</v>
      </c>
      <c r="U200" s="69">
        <v>43267</v>
      </c>
      <c r="V200" s="69"/>
      <c r="W200" s="69"/>
      <c r="Y200" s="69"/>
      <c r="Z200" s="69"/>
      <c r="AA200" s="69"/>
      <c r="AC200" s="69"/>
      <c r="AD200" s="69"/>
      <c r="AE200" s="69"/>
      <c r="AG200" s="69"/>
      <c r="AH200" s="69"/>
      <c r="AL200" s="69"/>
    </row>
    <row r="201" spans="9:38" x14ac:dyDescent="0.25">
      <c r="I201" s="69"/>
      <c r="M201" s="69"/>
      <c r="Q201" s="2" t="s">
        <v>343</v>
      </c>
      <c r="R201" s="89">
        <v>203.36</v>
      </c>
      <c r="U201" s="69">
        <v>43267</v>
      </c>
      <c r="V201" s="69"/>
      <c r="W201" s="69"/>
      <c r="Y201" s="69"/>
      <c r="Z201" s="69"/>
      <c r="AA201" s="69"/>
      <c r="AC201" s="69"/>
      <c r="AD201" s="69"/>
      <c r="AE201" s="69"/>
      <c r="AG201" s="69"/>
      <c r="AH201" s="69"/>
      <c r="AL201" s="69"/>
    </row>
    <row r="202" spans="9:38" x14ac:dyDescent="0.25">
      <c r="I202" s="69"/>
      <c r="M202" s="69"/>
      <c r="Q202" s="2" t="s">
        <v>344</v>
      </c>
      <c r="R202" s="89">
        <v>2406.59</v>
      </c>
      <c r="U202" s="69">
        <v>43267</v>
      </c>
      <c r="V202" s="69"/>
      <c r="W202" s="69"/>
      <c r="Y202" s="69"/>
      <c r="Z202" s="69"/>
      <c r="AA202" s="69"/>
      <c r="AC202" s="69"/>
      <c r="AD202" s="69"/>
      <c r="AE202" s="69"/>
      <c r="AG202" s="69"/>
      <c r="AH202" s="69"/>
      <c r="AL202" s="69"/>
    </row>
    <row r="203" spans="9:38" x14ac:dyDescent="0.25">
      <c r="I203" s="69"/>
      <c r="M203" s="69"/>
      <c r="Q203" s="2" t="s">
        <v>345</v>
      </c>
      <c r="R203" s="89">
        <v>3254.89</v>
      </c>
      <c r="U203" s="69">
        <v>43267</v>
      </c>
      <c r="V203" s="69"/>
      <c r="W203" s="69"/>
      <c r="Y203" s="69"/>
      <c r="Z203" s="69"/>
      <c r="AA203" s="69"/>
      <c r="AC203" s="69"/>
      <c r="AD203" s="69"/>
      <c r="AE203" s="69"/>
      <c r="AG203" s="69"/>
      <c r="AH203" s="69"/>
      <c r="AL203" s="69"/>
    </row>
    <row r="204" spans="9:38" x14ac:dyDescent="0.25">
      <c r="I204" s="69"/>
      <c r="M204" s="69"/>
      <c r="Q204" s="2" t="s">
        <v>346</v>
      </c>
      <c r="R204" s="89">
        <v>2529.98</v>
      </c>
      <c r="U204" s="69">
        <v>43267</v>
      </c>
      <c r="V204" s="69"/>
      <c r="W204" s="69"/>
      <c r="Y204" s="69"/>
      <c r="Z204" s="69"/>
      <c r="AA204" s="69"/>
      <c r="AC204" s="69"/>
      <c r="AD204" s="69"/>
      <c r="AE204" s="69"/>
      <c r="AG204" s="69"/>
      <c r="AH204" s="69"/>
      <c r="AL204" s="69"/>
    </row>
    <row r="205" spans="9:38" x14ac:dyDescent="0.25">
      <c r="I205" s="69"/>
      <c r="M205" s="69"/>
      <c r="Q205" s="2" t="s">
        <v>347</v>
      </c>
      <c r="R205" s="89">
        <v>290.07</v>
      </c>
      <c r="U205" s="69">
        <v>43267</v>
      </c>
      <c r="V205" s="69"/>
      <c r="W205" s="69"/>
      <c r="Y205" s="69"/>
      <c r="Z205" s="69"/>
      <c r="AA205" s="69"/>
      <c r="AC205" s="69"/>
      <c r="AD205" s="69"/>
      <c r="AE205" s="69"/>
      <c r="AG205" s="69"/>
      <c r="AH205" s="69"/>
      <c r="AL205" s="69"/>
    </row>
    <row r="206" spans="9:38" x14ac:dyDescent="0.25">
      <c r="I206" s="69"/>
      <c r="M206" s="69"/>
      <c r="Q206" s="2" t="s">
        <v>348</v>
      </c>
      <c r="R206" s="89">
        <v>492.68</v>
      </c>
      <c r="U206" s="69">
        <v>43267</v>
      </c>
      <c r="V206" s="69"/>
      <c r="W206" s="69"/>
      <c r="Y206" s="69"/>
      <c r="Z206" s="69"/>
      <c r="AA206" s="69"/>
      <c r="AC206" s="69"/>
      <c r="AD206" s="69"/>
      <c r="AE206" s="69"/>
      <c r="AG206" s="69"/>
      <c r="AH206" s="69"/>
      <c r="AL206" s="69"/>
    </row>
    <row r="207" spans="9:38" x14ac:dyDescent="0.25">
      <c r="I207" s="69"/>
      <c r="M207" s="69"/>
      <c r="Q207" s="2" t="s">
        <v>349</v>
      </c>
      <c r="R207" s="89">
        <v>280.77</v>
      </c>
      <c r="U207" s="69">
        <v>43267</v>
      </c>
      <c r="V207" s="69"/>
      <c r="W207" s="69"/>
      <c r="Y207" s="69"/>
      <c r="Z207" s="69"/>
      <c r="AA207" s="69"/>
      <c r="AC207" s="69"/>
      <c r="AD207" s="69"/>
      <c r="AE207" s="69"/>
      <c r="AG207" s="69"/>
      <c r="AH207" s="69"/>
      <c r="AL207" s="69"/>
    </row>
    <row r="208" spans="9:38" x14ac:dyDescent="0.25">
      <c r="I208" s="69"/>
      <c r="M208" s="69"/>
      <c r="Q208" s="2" t="s">
        <v>350</v>
      </c>
      <c r="R208" s="89">
        <v>591.79999999999995</v>
      </c>
      <c r="U208" s="69">
        <v>43267</v>
      </c>
      <c r="V208" s="69"/>
      <c r="W208" s="69"/>
      <c r="Y208" s="69"/>
      <c r="Z208" s="69"/>
      <c r="AA208" s="69"/>
      <c r="AC208" s="69"/>
      <c r="AD208" s="69"/>
      <c r="AE208" s="69"/>
      <c r="AG208" s="69"/>
      <c r="AH208" s="69"/>
      <c r="AL208" s="69"/>
    </row>
    <row r="209" spans="9:38" x14ac:dyDescent="0.25">
      <c r="I209" s="69"/>
      <c r="M209" s="69"/>
      <c r="Q209" s="2" t="s">
        <v>351</v>
      </c>
      <c r="R209" s="89">
        <v>326.33</v>
      </c>
      <c r="U209" s="69">
        <v>43267</v>
      </c>
      <c r="V209" s="69"/>
      <c r="W209" s="69"/>
      <c r="Y209" s="69"/>
      <c r="Z209" s="69"/>
      <c r="AA209" s="69"/>
      <c r="AC209" s="69"/>
      <c r="AD209" s="69"/>
      <c r="AE209" s="69"/>
      <c r="AG209" s="69"/>
      <c r="AH209" s="69"/>
      <c r="AL209" s="69"/>
    </row>
    <row r="210" spans="9:38" x14ac:dyDescent="0.25">
      <c r="I210" s="69"/>
      <c r="M210" s="69"/>
      <c r="Q210" s="2" t="s">
        <v>352</v>
      </c>
      <c r="R210" s="89">
        <v>622.92999999999995</v>
      </c>
      <c r="U210" s="69">
        <v>43267</v>
      </c>
      <c r="V210" s="69"/>
      <c r="W210" s="69"/>
      <c r="Y210" s="69"/>
      <c r="Z210" s="69"/>
      <c r="AA210" s="69"/>
      <c r="AC210" s="69"/>
      <c r="AD210" s="69"/>
      <c r="AE210" s="69"/>
      <c r="AG210" s="69"/>
      <c r="AH210" s="69"/>
      <c r="AL210" s="69"/>
    </row>
    <row r="211" spans="9:38" x14ac:dyDescent="0.25">
      <c r="I211" s="69"/>
      <c r="M211" s="69"/>
      <c r="Q211" s="2" t="s">
        <v>353</v>
      </c>
      <c r="R211" s="89">
        <v>495.96</v>
      </c>
      <c r="U211" s="69">
        <v>43267</v>
      </c>
      <c r="V211" s="69"/>
      <c r="W211" s="69"/>
      <c r="Y211" s="69"/>
      <c r="Z211" s="69"/>
      <c r="AA211" s="69"/>
      <c r="AC211" s="69"/>
      <c r="AD211" s="69"/>
      <c r="AE211" s="69"/>
      <c r="AG211" s="69"/>
      <c r="AH211" s="69"/>
      <c r="AL211" s="69"/>
    </row>
    <row r="212" spans="9:38" x14ac:dyDescent="0.25">
      <c r="I212" s="69"/>
      <c r="M212" s="69"/>
      <c r="Q212" s="2" t="s">
        <v>354</v>
      </c>
      <c r="R212" s="89">
        <v>583.55999999999995</v>
      </c>
      <c r="U212" s="69">
        <v>43267</v>
      </c>
      <c r="V212" s="69"/>
      <c r="W212" s="69"/>
      <c r="Y212" s="69"/>
      <c r="Z212" s="69"/>
      <c r="AA212" s="69"/>
      <c r="AC212" s="69"/>
      <c r="AD212" s="69"/>
      <c r="AE212" s="69"/>
      <c r="AG212" s="69"/>
      <c r="AH212" s="69"/>
      <c r="AL212" s="69"/>
    </row>
    <row r="213" spans="9:38" x14ac:dyDescent="0.25">
      <c r="I213" s="69"/>
      <c r="M213" s="69"/>
      <c r="Q213" s="2" t="s">
        <v>355</v>
      </c>
      <c r="R213" s="89">
        <v>364.95</v>
      </c>
      <c r="U213" s="69">
        <v>43267</v>
      </c>
      <c r="V213" s="69"/>
      <c r="W213" s="69"/>
      <c r="Y213" s="69"/>
      <c r="Z213" s="69"/>
      <c r="AA213" s="69"/>
      <c r="AC213" s="69"/>
      <c r="AD213" s="69"/>
      <c r="AE213" s="69"/>
      <c r="AG213" s="69"/>
      <c r="AH213" s="69"/>
      <c r="AL213" s="69"/>
    </row>
    <row r="214" spans="9:38" x14ac:dyDescent="0.25">
      <c r="I214" s="69"/>
      <c r="M214" s="69"/>
      <c r="Q214" s="2" t="s">
        <v>356</v>
      </c>
      <c r="R214" s="89">
        <v>1620.04</v>
      </c>
      <c r="U214" s="69">
        <v>43267</v>
      </c>
      <c r="V214" s="69"/>
      <c r="W214" s="69"/>
      <c r="Y214" s="69"/>
      <c r="Z214" s="69"/>
      <c r="AA214" s="69"/>
      <c r="AC214" s="69"/>
      <c r="AD214" s="69"/>
      <c r="AE214" s="69"/>
      <c r="AG214" s="69"/>
      <c r="AH214" s="69"/>
      <c r="AL214" s="69"/>
    </row>
    <row r="215" spans="9:38" x14ac:dyDescent="0.25">
      <c r="I215" s="69"/>
      <c r="M215" s="69"/>
      <c r="Q215" s="2" t="s">
        <v>357</v>
      </c>
      <c r="R215" s="89">
        <v>449.97</v>
      </c>
      <c r="U215" s="69">
        <v>43267</v>
      </c>
      <c r="V215" s="69"/>
      <c r="W215" s="69"/>
      <c r="Y215" s="69"/>
      <c r="Z215" s="69"/>
      <c r="AA215" s="69"/>
      <c r="AC215" s="69"/>
      <c r="AD215" s="69"/>
      <c r="AE215" s="69"/>
      <c r="AG215" s="69"/>
      <c r="AH215" s="69"/>
      <c r="AL215" s="69"/>
    </row>
    <row r="216" spans="9:38" x14ac:dyDescent="0.25">
      <c r="I216" s="69"/>
      <c r="M216" s="69"/>
      <c r="Q216" s="2" t="s">
        <v>358</v>
      </c>
      <c r="R216" s="89">
        <v>6656</v>
      </c>
      <c r="U216" s="69">
        <v>43267</v>
      </c>
      <c r="V216" s="69"/>
      <c r="W216" s="69"/>
      <c r="Y216" s="69"/>
      <c r="Z216" s="69"/>
      <c r="AA216" s="69"/>
      <c r="AC216" s="69"/>
      <c r="AD216" s="69"/>
      <c r="AE216" s="69"/>
      <c r="AG216" s="69"/>
      <c r="AH216" s="69"/>
      <c r="AL216" s="69"/>
    </row>
    <row r="217" spans="9:38" x14ac:dyDescent="0.25">
      <c r="I217" s="69"/>
      <c r="M217" s="69"/>
      <c r="Q217" s="2" t="s">
        <v>359</v>
      </c>
      <c r="R217" s="89">
        <v>12</v>
      </c>
      <c r="S217" s="74">
        <v>28.95</v>
      </c>
      <c r="T217" s="74">
        <v>16.95</v>
      </c>
      <c r="U217" s="69">
        <v>43267</v>
      </c>
      <c r="V217" s="69"/>
      <c r="W217" s="69"/>
      <c r="Y217" s="69"/>
      <c r="Z217" s="69"/>
      <c r="AA217" s="69"/>
      <c r="AC217" s="69"/>
      <c r="AD217" s="69"/>
      <c r="AE217" s="69"/>
      <c r="AG217" s="69"/>
      <c r="AH217" s="69"/>
      <c r="AL217" s="69"/>
    </row>
    <row r="218" spans="9:38" x14ac:dyDescent="0.25">
      <c r="I218" s="69"/>
      <c r="M218" s="69"/>
      <c r="Q218" s="2" t="s">
        <v>360</v>
      </c>
      <c r="R218" s="89">
        <v>299.95</v>
      </c>
      <c r="U218" s="69">
        <v>43267</v>
      </c>
      <c r="V218" s="69"/>
      <c r="W218" s="69"/>
      <c r="Y218" s="69"/>
      <c r="Z218" s="69"/>
      <c r="AA218" s="69"/>
      <c r="AC218" s="69"/>
      <c r="AD218" s="69"/>
      <c r="AE218" s="69"/>
      <c r="AG218" s="69"/>
      <c r="AH218" s="69"/>
      <c r="AL218" s="69"/>
    </row>
    <row r="219" spans="9:38" x14ac:dyDescent="0.25">
      <c r="I219" s="69"/>
      <c r="M219" s="69"/>
      <c r="Q219" s="2" t="s">
        <v>361</v>
      </c>
      <c r="R219" s="89">
        <v>3990</v>
      </c>
      <c r="U219" s="69">
        <v>43267</v>
      </c>
      <c r="V219" s="69"/>
      <c r="W219" s="69"/>
      <c r="Y219" s="69"/>
      <c r="Z219" s="69"/>
      <c r="AA219" s="69"/>
      <c r="AC219" s="69"/>
      <c r="AD219" s="69"/>
      <c r="AE219" s="69"/>
      <c r="AG219" s="69"/>
      <c r="AH219" s="69"/>
      <c r="AL219" s="69"/>
    </row>
    <row r="220" spans="9:38" x14ac:dyDescent="0.25">
      <c r="I220" s="69"/>
      <c r="M220" s="69"/>
      <c r="Q220" s="67"/>
      <c r="R220" s="73"/>
      <c r="U220" s="72"/>
      <c r="V220" s="69"/>
      <c r="W220" s="69"/>
      <c r="Y220" s="69"/>
      <c r="Z220" s="69"/>
      <c r="AA220" s="69"/>
      <c r="AC220" s="69"/>
      <c r="AD220" s="69"/>
      <c r="AE220" s="69"/>
      <c r="AG220" s="69"/>
      <c r="AH220" s="69"/>
      <c r="AL220" s="69"/>
    </row>
    <row r="221" spans="9:38" x14ac:dyDescent="0.25">
      <c r="I221" s="69"/>
      <c r="M221" s="69"/>
      <c r="Q221" s="67"/>
      <c r="R221" s="73"/>
      <c r="U221" s="72"/>
      <c r="V221" s="69"/>
      <c r="W221" s="69"/>
      <c r="Y221" s="69"/>
      <c r="Z221" s="69"/>
      <c r="AA221" s="69"/>
      <c r="AC221" s="69"/>
      <c r="AD221" s="69"/>
      <c r="AE221" s="69"/>
      <c r="AG221" s="69"/>
      <c r="AH221" s="69"/>
      <c r="AL221" s="69"/>
    </row>
    <row r="222" spans="9:38" x14ac:dyDescent="0.25">
      <c r="I222" s="69"/>
      <c r="M222" s="69"/>
      <c r="Q222" s="67"/>
      <c r="R222" s="73"/>
      <c r="U222" s="72"/>
      <c r="V222" s="69"/>
      <c r="W222" s="69"/>
      <c r="Y222" s="69"/>
      <c r="Z222" s="69"/>
      <c r="AA222" s="69"/>
      <c r="AC222" s="69"/>
      <c r="AD222" s="69"/>
      <c r="AE222" s="69"/>
      <c r="AG222" s="69"/>
      <c r="AH222" s="69"/>
      <c r="AL222" s="69"/>
    </row>
    <row r="223" spans="9:38" x14ac:dyDescent="0.25">
      <c r="I223" s="69"/>
      <c r="M223" s="69"/>
      <c r="Q223" s="67"/>
      <c r="R223" s="73"/>
      <c r="U223" s="72"/>
      <c r="V223" s="69"/>
      <c r="W223" s="69"/>
      <c r="Y223" s="69"/>
      <c r="Z223" s="69"/>
      <c r="AA223" s="69"/>
      <c r="AC223" s="69"/>
      <c r="AD223" s="69"/>
      <c r="AE223" s="69"/>
      <c r="AG223" s="69"/>
      <c r="AH223" s="69"/>
      <c r="AL223" s="69"/>
    </row>
    <row r="224" spans="9:38" x14ac:dyDescent="0.25">
      <c r="I224" s="69"/>
      <c r="M224" s="69"/>
      <c r="Q224" s="67"/>
      <c r="R224" s="73"/>
      <c r="U224" s="72"/>
      <c r="V224" s="69"/>
      <c r="W224" s="69"/>
      <c r="Y224" s="69"/>
      <c r="Z224" s="69"/>
      <c r="AA224" s="69"/>
      <c r="AC224" s="69"/>
      <c r="AD224" s="69"/>
      <c r="AE224" s="69"/>
      <c r="AG224" s="69"/>
      <c r="AH224" s="69"/>
      <c r="AL224" s="69"/>
    </row>
    <row r="225" spans="9:38" x14ac:dyDescent="0.25">
      <c r="I225" s="69"/>
      <c r="M225" s="69"/>
      <c r="Q225" s="67"/>
      <c r="R225" s="73"/>
      <c r="U225" s="72"/>
      <c r="V225" s="69"/>
      <c r="W225" s="69"/>
      <c r="Y225" s="69"/>
      <c r="Z225" s="69"/>
      <c r="AA225" s="69"/>
      <c r="AC225" s="69"/>
      <c r="AD225" s="69"/>
      <c r="AE225" s="69"/>
      <c r="AG225" s="69"/>
      <c r="AH225" s="69"/>
      <c r="AL225" s="69"/>
    </row>
    <row r="226" spans="9:38" x14ac:dyDescent="0.25">
      <c r="I226" s="69"/>
      <c r="M226" s="69"/>
      <c r="Q226" s="67"/>
      <c r="R226" s="73"/>
      <c r="U226" s="72"/>
      <c r="V226" s="69"/>
      <c r="W226" s="69"/>
      <c r="Y226" s="69"/>
      <c r="Z226" s="69"/>
      <c r="AA226" s="69"/>
      <c r="AC226" s="69"/>
      <c r="AD226" s="69"/>
      <c r="AE226" s="69"/>
      <c r="AG226" s="69"/>
      <c r="AH226" s="69"/>
      <c r="AL226" s="69"/>
    </row>
    <row r="227" spans="9:38" x14ac:dyDescent="0.25">
      <c r="I227" s="69"/>
      <c r="M227" s="69"/>
      <c r="Q227" s="2"/>
      <c r="S227" s="73"/>
      <c r="U227" s="72"/>
      <c r="V227" s="69"/>
      <c r="W227" s="69"/>
      <c r="Y227" s="69"/>
      <c r="Z227" s="69"/>
      <c r="AA227" s="69"/>
      <c r="AC227" s="69"/>
      <c r="AD227" s="69"/>
      <c r="AE227" s="69"/>
      <c r="AG227" s="69"/>
      <c r="AH227" s="69"/>
      <c r="AL227" s="69"/>
    </row>
    <row r="228" spans="9:38" x14ac:dyDescent="0.25">
      <c r="I228" s="69"/>
      <c r="M228" s="69"/>
      <c r="Q228" s="67"/>
      <c r="R228" s="73"/>
      <c r="U228" s="72"/>
      <c r="V228" s="69"/>
      <c r="W228" s="69"/>
      <c r="Y228" s="69"/>
      <c r="Z228" s="69"/>
      <c r="AA228" s="69"/>
      <c r="AC228" s="69"/>
      <c r="AD228" s="69"/>
      <c r="AE228" s="69"/>
      <c r="AG228" s="69"/>
      <c r="AH228" s="69"/>
      <c r="AL228" s="69"/>
    </row>
    <row r="229" spans="9:38" x14ac:dyDescent="0.25">
      <c r="I229" s="69"/>
      <c r="M229" s="69"/>
      <c r="Q229" s="67"/>
      <c r="R229" s="73"/>
      <c r="U229" s="72"/>
      <c r="V229" s="69"/>
      <c r="W229" s="69"/>
      <c r="Y229" s="69"/>
      <c r="Z229" s="69"/>
      <c r="AA229" s="69"/>
      <c r="AC229" s="69"/>
      <c r="AD229" s="69"/>
      <c r="AE229" s="69"/>
      <c r="AG229" s="69"/>
      <c r="AH229" s="69"/>
      <c r="AL229" s="69"/>
    </row>
    <row r="230" spans="9:38" x14ac:dyDescent="0.25">
      <c r="I230" s="69"/>
      <c r="M230" s="69"/>
      <c r="Q230" s="67"/>
      <c r="R230" s="73"/>
      <c r="U230" s="72"/>
      <c r="V230" s="69"/>
      <c r="W230" s="69"/>
      <c r="Y230" s="69"/>
      <c r="Z230" s="69"/>
      <c r="AA230" s="69"/>
      <c r="AC230" s="69"/>
      <c r="AD230" s="69"/>
      <c r="AE230" s="69"/>
      <c r="AG230" s="69"/>
      <c r="AH230" s="69"/>
      <c r="AL230" s="69"/>
    </row>
    <row r="231" spans="9:38" x14ac:dyDescent="0.25">
      <c r="I231" s="69"/>
      <c r="M231" s="69"/>
      <c r="Q231" s="67"/>
      <c r="R231" s="73"/>
      <c r="U231" s="72"/>
      <c r="V231" s="69"/>
      <c r="W231" s="69"/>
      <c r="Y231" s="69"/>
      <c r="Z231" s="69"/>
      <c r="AA231" s="69"/>
      <c r="AC231" s="69"/>
      <c r="AD231" s="69"/>
      <c r="AE231" s="69"/>
      <c r="AG231" s="69"/>
      <c r="AH231" s="69"/>
      <c r="AL231" s="69"/>
    </row>
    <row r="232" spans="9:38" x14ac:dyDescent="0.25">
      <c r="I232" s="69"/>
      <c r="M232" s="69"/>
      <c r="Q232" s="67"/>
      <c r="R232" s="73"/>
      <c r="U232" s="72"/>
      <c r="V232" s="69"/>
      <c r="W232" s="69"/>
      <c r="Y232" s="69"/>
      <c r="Z232" s="69"/>
      <c r="AA232" s="69"/>
      <c r="AC232" s="69"/>
      <c r="AD232" s="69"/>
      <c r="AE232" s="69"/>
      <c r="AG232" s="69"/>
      <c r="AH232" s="69"/>
      <c r="AL232" s="69"/>
    </row>
    <row r="233" spans="9:38" x14ac:dyDescent="0.25">
      <c r="I233" s="69"/>
      <c r="M233" s="69"/>
      <c r="Q233" s="67"/>
      <c r="R233" s="73"/>
      <c r="U233" s="72"/>
      <c r="V233" s="69"/>
      <c r="W233" s="69"/>
      <c r="Y233" s="69"/>
      <c r="Z233" s="69"/>
      <c r="AA233" s="69"/>
      <c r="AC233" s="69"/>
      <c r="AD233" s="69"/>
      <c r="AE233" s="69"/>
      <c r="AG233" s="69"/>
      <c r="AH233" s="69"/>
      <c r="AL233" s="69"/>
    </row>
    <row r="234" spans="9:38" x14ac:dyDescent="0.25">
      <c r="I234" s="69"/>
      <c r="M234" s="69"/>
      <c r="Q234" s="67"/>
      <c r="R234" s="73"/>
      <c r="U234" s="72"/>
      <c r="V234" s="69"/>
      <c r="W234" s="69"/>
      <c r="Y234" s="69"/>
      <c r="Z234" s="69"/>
      <c r="AA234" s="69"/>
      <c r="AC234" s="69"/>
      <c r="AD234" s="69"/>
      <c r="AE234" s="69"/>
      <c r="AG234" s="69"/>
      <c r="AH234" s="69"/>
      <c r="AL234" s="69"/>
    </row>
    <row r="235" spans="9:38" x14ac:dyDescent="0.25">
      <c r="I235" s="69"/>
      <c r="M235" s="69"/>
      <c r="Q235" s="67"/>
      <c r="R235" s="73"/>
      <c r="U235" s="72"/>
      <c r="V235" s="69"/>
      <c r="W235" s="69"/>
      <c r="Y235" s="69"/>
      <c r="Z235" s="69"/>
      <c r="AA235" s="69"/>
      <c r="AC235" s="69"/>
      <c r="AD235" s="69"/>
      <c r="AE235" s="69"/>
      <c r="AG235" s="69"/>
      <c r="AH235" s="69"/>
      <c r="AL235" s="69"/>
    </row>
    <row r="236" spans="9:38" x14ac:dyDescent="0.25">
      <c r="I236" s="69"/>
      <c r="M236" s="69"/>
      <c r="Q236" s="67"/>
      <c r="R236" s="73"/>
      <c r="U236" s="72"/>
      <c r="V236" s="69"/>
      <c r="W236" s="69"/>
      <c r="Y236" s="69"/>
      <c r="Z236" s="69"/>
      <c r="AA236" s="69"/>
      <c r="AC236" s="69"/>
      <c r="AD236" s="69"/>
      <c r="AE236" s="69"/>
      <c r="AG236" s="69"/>
      <c r="AH236" s="69"/>
      <c r="AL236" s="69"/>
    </row>
    <row r="237" spans="9:38" x14ac:dyDescent="0.25">
      <c r="I237" s="69"/>
      <c r="M237" s="69"/>
      <c r="Q237" s="67"/>
      <c r="R237" s="73"/>
      <c r="U237" s="72"/>
      <c r="V237" s="69"/>
      <c r="W237" s="69"/>
      <c r="Y237" s="69"/>
      <c r="Z237" s="69"/>
      <c r="AA237" s="69"/>
      <c r="AC237" s="69"/>
      <c r="AD237" s="69"/>
      <c r="AE237" s="69"/>
      <c r="AG237" s="69"/>
      <c r="AH237" s="69"/>
      <c r="AL237" s="69"/>
    </row>
    <row r="238" spans="9:38" x14ac:dyDescent="0.25">
      <c r="I238" s="69"/>
      <c r="M238" s="69"/>
      <c r="Q238" s="67"/>
      <c r="R238" s="73"/>
      <c r="U238" s="72"/>
      <c r="V238" s="69"/>
      <c r="W238" s="69"/>
      <c r="Y238" s="69"/>
      <c r="Z238" s="69"/>
      <c r="AA238" s="69"/>
      <c r="AC238" s="69"/>
      <c r="AD238" s="69"/>
      <c r="AE238" s="69"/>
      <c r="AG238" s="69"/>
      <c r="AH238" s="69"/>
      <c r="AL238" s="69"/>
    </row>
    <row r="239" spans="9:38" x14ac:dyDescent="0.25">
      <c r="I239" s="69"/>
      <c r="M239" s="69"/>
      <c r="Q239" s="67"/>
      <c r="R239" s="73"/>
      <c r="U239" s="72"/>
      <c r="V239" s="69"/>
      <c r="W239" s="69"/>
      <c r="Y239" s="69"/>
      <c r="Z239" s="69"/>
      <c r="AA239" s="69"/>
      <c r="AC239" s="69"/>
      <c r="AD239" s="69"/>
      <c r="AE239" s="69"/>
      <c r="AG239" s="69"/>
      <c r="AH239" s="69"/>
      <c r="AL239" s="69"/>
    </row>
    <row r="240" spans="9:38" x14ac:dyDescent="0.25">
      <c r="I240" s="69"/>
      <c r="M240" s="69"/>
      <c r="Q240" s="67"/>
      <c r="R240" s="73"/>
      <c r="U240" s="72"/>
      <c r="V240" s="69"/>
      <c r="W240" s="69"/>
      <c r="Y240" s="69"/>
      <c r="Z240" s="69"/>
      <c r="AA240" s="69"/>
      <c r="AC240" s="69"/>
      <c r="AD240" s="69"/>
      <c r="AE240" s="69"/>
      <c r="AG240" s="69"/>
      <c r="AH240" s="69"/>
      <c r="AL240" s="69"/>
    </row>
    <row r="241" spans="9:38" x14ac:dyDescent="0.25">
      <c r="I241" s="69"/>
      <c r="M241" s="69"/>
      <c r="Q241" s="67"/>
      <c r="R241" s="73"/>
      <c r="U241" s="72"/>
      <c r="V241" s="69"/>
      <c r="W241" s="69"/>
      <c r="Y241" s="69"/>
      <c r="Z241" s="69"/>
      <c r="AA241" s="69"/>
      <c r="AC241" s="69"/>
      <c r="AD241" s="69"/>
      <c r="AE241" s="69"/>
      <c r="AG241" s="69"/>
      <c r="AH241" s="69"/>
      <c r="AL241" s="69"/>
    </row>
    <row r="242" spans="9:38" x14ac:dyDescent="0.25">
      <c r="I242" s="69"/>
      <c r="M242" s="69"/>
      <c r="Q242" s="67"/>
      <c r="R242" s="73"/>
      <c r="U242" s="72"/>
      <c r="V242" s="69"/>
      <c r="W242" s="69"/>
      <c r="Y242" s="69"/>
      <c r="Z242" s="69"/>
      <c r="AA242" s="69"/>
      <c r="AC242" s="69"/>
      <c r="AD242" s="69"/>
      <c r="AE242" s="69"/>
      <c r="AG242" s="69"/>
      <c r="AH242" s="69"/>
      <c r="AL242" s="69"/>
    </row>
    <row r="243" spans="9:38" x14ac:dyDescent="0.25">
      <c r="I243" s="69"/>
      <c r="M243" s="69"/>
      <c r="Q243" s="67"/>
      <c r="R243" s="73"/>
      <c r="U243" s="72"/>
      <c r="V243" s="69"/>
      <c r="W243" s="69"/>
      <c r="Y243" s="69"/>
      <c r="Z243" s="69"/>
      <c r="AA243" s="69"/>
      <c r="AC243" s="69"/>
      <c r="AD243" s="69"/>
      <c r="AE243" s="69"/>
      <c r="AG243" s="69"/>
      <c r="AH243" s="69"/>
      <c r="AL243" s="69"/>
    </row>
    <row r="244" spans="9:38" x14ac:dyDescent="0.25">
      <c r="I244" s="69"/>
      <c r="M244" s="69"/>
      <c r="Q244" s="67"/>
      <c r="R244" s="73"/>
      <c r="U244" s="72"/>
      <c r="V244" s="69"/>
      <c r="W244" s="69"/>
      <c r="Y244" s="69"/>
      <c r="Z244" s="69"/>
      <c r="AA244" s="69"/>
      <c r="AC244" s="69"/>
      <c r="AD244" s="69"/>
      <c r="AE244" s="69"/>
      <c r="AG244" s="69"/>
      <c r="AH244" s="69"/>
      <c r="AL244" s="69"/>
    </row>
    <row r="245" spans="9:38" x14ac:dyDescent="0.25">
      <c r="I245" s="69"/>
      <c r="M245" s="69"/>
      <c r="Q245" s="67"/>
      <c r="R245" s="73"/>
      <c r="U245" s="72"/>
      <c r="V245" s="69"/>
      <c r="W245" s="69"/>
      <c r="Y245" s="69"/>
      <c r="Z245" s="69"/>
      <c r="AA245" s="69"/>
      <c r="AC245" s="69"/>
      <c r="AD245" s="69"/>
      <c r="AE245" s="69"/>
      <c r="AG245" s="69"/>
      <c r="AH245" s="69"/>
      <c r="AL245" s="69"/>
    </row>
    <row r="246" spans="9:38" x14ac:dyDescent="0.25">
      <c r="I246" s="69"/>
      <c r="M246" s="69"/>
      <c r="Q246" s="67"/>
      <c r="R246" s="73"/>
      <c r="U246" s="72"/>
      <c r="V246" s="69"/>
      <c r="W246" s="69"/>
      <c r="Y246" s="69"/>
      <c r="Z246" s="69"/>
      <c r="AA246" s="69"/>
      <c r="AC246" s="69"/>
      <c r="AD246" s="69"/>
      <c r="AE246" s="69"/>
      <c r="AG246" s="69"/>
      <c r="AH246" s="69"/>
      <c r="AL246" s="69"/>
    </row>
    <row r="247" spans="9:38" x14ac:dyDescent="0.25">
      <c r="I247" s="69"/>
      <c r="M247" s="69"/>
      <c r="Q247" s="67"/>
      <c r="R247" s="73"/>
      <c r="U247" s="72"/>
      <c r="V247" s="69"/>
      <c r="W247" s="69"/>
      <c r="Y247" s="69"/>
      <c r="Z247" s="69"/>
      <c r="AA247" s="69"/>
      <c r="AC247" s="69"/>
      <c r="AD247" s="69"/>
      <c r="AE247" s="69"/>
      <c r="AG247" s="69"/>
      <c r="AH247" s="69"/>
      <c r="AL247" s="69"/>
    </row>
    <row r="248" spans="9:38" x14ac:dyDescent="0.25">
      <c r="I248" s="69"/>
      <c r="M248" s="69"/>
      <c r="Q248" s="67"/>
      <c r="R248" s="73"/>
      <c r="U248" s="72"/>
      <c r="V248" s="69"/>
      <c r="W248" s="69"/>
      <c r="Y248" s="69"/>
      <c r="Z248" s="69"/>
      <c r="AA248" s="69"/>
      <c r="AC248" s="69"/>
      <c r="AD248" s="69"/>
      <c r="AE248" s="69"/>
      <c r="AG248" s="69"/>
      <c r="AH248" s="69"/>
      <c r="AL248" s="69"/>
    </row>
    <row r="249" spans="9:38" x14ac:dyDescent="0.25">
      <c r="I249" s="69"/>
      <c r="M249" s="69"/>
      <c r="Q249" s="67"/>
      <c r="R249" s="73"/>
      <c r="U249" s="72"/>
      <c r="V249" s="69"/>
      <c r="W249" s="69"/>
      <c r="Y249" s="69"/>
      <c r="Z249" s="69"/>
      <c r="AA249" s="69"/>
      <c r="AC249" s="69"/>
      <c r="AD249" s="69"/>
      <c r="AE249" s="69"/>
      <c r="AG249" s="69"/>
      <c r="AH249" s="69"/>
      <c r="AL249" s="69"/>
    </row>
    <row r="250" spans="9:38" x14ac:dyDescent="0.25">
      <c r="I250" s="69"/>
      <c r="M250" s="69"/>
      <c r="Q250" s="67"/>
      <c r="R250" s="73"/>
      <c r="U250" s="72"/>
      <c r="V250" s="69"/>
      <c r="W250" s="69"/>
      <c r="Y250" s="69"/>
      <c r="Z250" s="69"/>
      <c r="AA250" s="69"/>
      <c r="AC250" s="69"/>
      <c r="AD250" s="69"/>
      <c r="AE250" s="69"/>
      <c r="AG250" s="69"/>
      <c r="AH250" s="69"/>
      <c r="AL250" s="69"/>
    </row>
    <row r="251" spans="9:38" x14ac:dyDescent="0.25">
      <c r="I251" s="69"/>
      <c r="M251" s="69"/>
      <c r="Q251" s="67"/>
      <c r="R251" s="73"/>
      <c r="U251" s="72"/>
      <c r="V251" s="69"/>
      <c r="W251" s="69"/>
      <c r="Y251" s="69"/>
      <c r="Z251" s="69"/>
      <c r="AA251" s="69"/>
      <c r="AC251" s="69"/>
      <c r="AD251" s="69"/>
      <c r="AE251" s="69"/>
      <c r="AG251" s="69"/>
      <c r="AH251" s="69"/>
      <c r="AL251" s="69"/>
    </row>
    <row r="252" spans="9:38" x14ac:dyDescent="0.25">
      <c r="I252" s="69"/>
      <c r="M252" s="69"/>
      <c r="Q252" s="67"/>
      <c r="R252" s="73"/>
      <c r="U252" s="72"/>
      <c r="V252" s="69"/>
      <c r="W252" s="69"/>
      <c r="Y252" s="69"/>
      <c r="Z252" s="69"/>
      <c r="AA252" s="69"/>
      <c r="AC252" s="69"/>
      <c r="AD252" s="69"/>
      <c r="AE252" s="69"/>
      <c r="AG252" s="69"/>
      <c r="AH252" s="69"/>
      <c r="AL252" s="69"/>
    </row>
    <row r="253" spans="9:38" x14ac:dyDescent="0.25">
      <c r="I253" s="69"/>
      <c r="M253" s="69"/>
      <c r="Q253" s="67"/>
      <c r="R253" s="73"/>
      <c r="U253" s="72"/>
      <c r="V253" s="69"/>
      <c r="W253" s="69"/>
      <c r="Y253" s="69"/>
      <c r="Z253" s="69"/>
      <c r="AA253" s="69"/>
      <c r="AC253" s="69"/>
      <c r="AD253" s="69"/>
      <c r="AE253" s="69"/>
      <c r="AG253" s="69"/>
      <c r="AH253" s="69"/>
      <c r="AL253" s="69"/>
    </row>
    <row r="254" spans="9:38" x14ac:dyDescent="0.25">
      <c r="I254" s="69"/>
      <c r="M254" s="69"/>
      <c r="Q254" s="67"/>
      <c r="R254" s="73"/>
      <c r="U254" s="72"/>
      <c r="V254" s="69"/>
      <c r="W254" s="69"/>
      <c r="Y254" s="69"/>
      <c r="Z254" s="69"/>
      <c r="AA254" s="69"/>
      <c r="AC254" s="69"/>
      <c r="AD254" s="69"/>
      <c r="AE254" s="69"/>
      <c r="AG254" s="69"/>
      <c r="AH254" s="69"/>
      <c r="AL254" s="69"/>
    </row>
    <row r="255" spans="9:38" x14ac:dyDescent="0.25">
      <c r="I255" s="69"/>
      <c r="M255" s="69"/>
      <c r="Q255" s="67"/>
      <c r="R255" s="73"/>
      <c r="U255" s="72"/>
      <c r="V255" s="69"/>
      <c r="W255" s="69"/>
      <c r="Y255" s="69"/>
      <c r="Z255" s="69"/>
      <c r="AA255" s="69"/>
      <c r="AC255" s="69"/>
      <c r="AD255" s="69"/>
      <c r="AE255" s="69"/>
      <c r="AG255" s="69"/>
      <c r="AH255" s="69"/>
      <c r="AL255" s="69"/>
    </row>
    <row r="256" spans="9:38" x14ac:dyDescent="0.25">
      <c r="I256" s="69"/>
      <c r="M256" s="69"/>
      <c r="Q256" s="67"/>
      <c r="R256" s="73"/>
      <c r="U256" s="72"/>
      <c r="V256" s="69"/>
      <c r="W256" s="69"/>
      <c r="Y256" s="69"/>
      <c r="Z256" s="69"/>
      <c r="AA256" s="69"/>
      <c r="AC256" s="69"/>
      <c r="AD256" s="69"/>
      <c r="AE256" s="69"/>
      <c r="AG256" s="69"/>
      <c r="AH256" s="69"/>
      <c r="AL256" s="69"/>
    </row>
    <row r="257" spans="9:38" x14ac:dyDescent="0.25">
      <c r="I257" s="69"/>
      <c r="M257" s="69"/>
      <c r="Q257" s="8"/>
      <c r="R257" s="73"/>
      <c r="U257" s="72"/>
      <c r="V257" s="69"/>
      <c r="W257" s="69"/>
      <c r="Y257" s="69"/>
      <c r="Z257" s="69"/>
      <c r="AA257" s="69"/>
      <c r="AC257" s="69"/>
      <c r="AD257" s="69"/>
      <c r="AE257" s="69"/>
      <c r="AG257" s="69"/>
      <c r="AH257" s="69"/>
      <c r="AL257" s="69"/>
    </row>
    <row r="258" spans="9:38" x14ac:dyDescent="0.25">
      <c r="I258" s="69"/>
      <c r="M258" s="69"/>
      <c r="Q258" s="67"/>
      <c r="R258" s="73"/>
      <c r="U258" s="72"/>
      <c r="V258" s="69"/>
      <c r="W258" s="69"/>
      <c r="Y258" s="69"/>
      <c r="Z258" s="69"/>
      <c r="AA258" s="69"/>
      <c r="AC258" s="69"/>
      <c r="AD258" s="69"/>
      <c r="AE258" s="69"/>
      <c r="AG258" s="69"/>
      <c r="AH258" s="69"/>
      <c r="AL258" s="69"/>
    </row>
    <row r="259" spans="9:38" x14ac:dyDescent="0.25">
      <c r="I259" s="69"/>
      <c r="M259" s="69"/>
      <c r="Q259" s="67"/>
      <c r="R259" s="73"/>
      <c r="U259" s="72"/>
      <c r="V259" s="69"/>
      <c r="W259" s="69"/>
      <c r="Y259" s="69"/>
      <c r="Z259" s="69"/>
      <c r="AA259" s="69"/>
      <c r="AC259" s="69"/>
      <c r="AD259" s="69"/>
      <c r="AE259" s="69"/>
      <c r="AG259" s="69"/>
      <c r="AH259" s="69"/>
      <c r="AL259" s="69"/>
    </row>
    <row r="260" spans="9:38" x14ac:dyDescent="0.25">
      <c r="I260" s="69"/>
      <c r="M260" s="69"/>
      <c r="Q260" s="67"/>
      <c r="R260" s="73"/>
      <c r="U260" s="72"/>
      <c r="V260" s="69"/>
      <c r="W260" s="69"/>
      <c r="Y260" s="69"/>
      <c r="Z260" s="69"/>
      <c r="AA260" s="69"/>
      <c r="AC260" s="69"/>
      <c r="AD260" s="69"/>
      <c r="AE260" s="69"/>
      <c r="AG260" s="69"/>
      <c r="AH260" s="69"/>
      <c r="AL260" s="69"/>
    </row>
    <row r="261" spans="9:38" x14ac:dyDescent="0.25">
      <c r="I261" s="69"/>
      <c r="M261" s="69"/>
      <c r="Q261" s="2"/>
      <c r="R261" s="90"/>
      <c r="U261" s="72"/>
      <c r="V261" s="69"/>
      <c r="W261" s="69"/>
      <c r="Y261" s="69"/>
      <c r="Z261" s="69"/>
      <c r="AA261" s="69"/>
      <c r="AC261" s="69"/>
      <c r="AD261" s="69"/>
      <c r="AE261" s="69"/>
      <c r="AG261" s="69"/>
      <c r="AH261" s="69"/>
      <c r="AL261" s="69"/>
    </row>
    <row r="262" spans="9:38" x14ac:dyDescent="0.25">
      <c r="I262" s="69"/>
      <c r="M262" s="69"/>
      <c r="Q262" s="2"/>
      <c r="R262" s="90"/>
      <c r="U262" s="72"/>
      <c r="V262" s="69"/>
      <c r="W262" s="69"/>
      <c r="Y262" s="69"/>
      <c r="Z262" s="69"/>
      <c r="AA262" s="69"/>
      <c r="AC262" s="69"/>
      <c r="AD262" s="69"/>
      <c r="AE262" s="69"/>
      <c r="AG262" s="69"/>
      <c r="AH262" s="69"/>
      <c r="AL262" s="69"/>
    </row>
    <row r="263" spans="9:38" x14ac:dyDescent="0.25">
      <c r="I263" s="69"/>
      <c r="M263" s="69"/>
      <c r="Q263" s="2"/>
      <c r="R263" s="90"/>
      <c r="U263" s="72"/>
      <c r="V263" s="69"/>
      <c r="W263" s="69"/>
      <c r="Y263" s="69"/>
      <c r="Z263" s="69"/>
      <c r="AA263" s="69"/>
      <c r="AC263" s="69"/>
      <c r="AD263" s="69"/>
      <c r="AE263" s="69"/>
      <c r="AG263" s="69"/>
      <c r="AH263" s="69"/>
      <c r="AL263" s="69"/>
    </row>
    <row r="264" spans="9:38" x14ac:dyDescent="0.25">
      <c r="I264" s="69"/>
      <c r="M264" s="69"/>
      <c r="Q264" s="2"/>
      <c r="R264" s="90"/>
      <c r="U264" s="72"/>
      <c r="V264" s="69"/>
      <c r="W264" s="69"/>
      <c r="Y264" s="69"/>
      <c r="Z264" s="69"/>
      <c r="AA264" s="69"/>
      <c r="AC264" s="69"/>
      <c r="AD264" s="69"/>
      <c r="AE264" s="69"/>
      <c r="AG264" s="69"/>
      <c r="AH264" s="69"/>
      <c r="AL264" s="69"/>
    </row>
    <row r="265" spans="9:38" x14ac:dyDescent="0.25">
      <c r="I265" s="69"/>
      <c r="M265" s="69"/>
      <c r="Q265" s="2"/>
      <c r="R265" s="90"/>
      <c r="U265" s="72"/>
      <c r="V265" s="69"/>
      <c r="W265" s="69"/>
      <c r="Y265" s="69"/>
      <c r="Z265" s="69"/>
      <c r="AA265" s="69"/>
      <c r="AC265" s="69"/>
      <c r="AD265" s="69"/>
      <c r="AE265" s="69"/>
      <c r="AG265" s="69"/>
      <c r="AH265" s="69"/>
      <c r="AL265" s="69"/>
    </row>
    <row r="266" spans="9:38" x14ac:dyDescent="0.25">
      <c r="I266" s="69"/>
      <c r="M266" s="69"/>
      <c r="Q266" s="2"/>
      <c r="R266" s="90"/>
      <c r="U266" s="72"/>
      <c r="V266" s="69"/>
      <c r="W266" s="69"/>
      <c r="Y266" s="69"/>
      <c r="Z266" s="69"/>
      <c r="AA266" s="69"/>
      <c r="AC266" s="69"/>
      <c r="AD266" s="69"/>
      <c r="AE266" s="69"/>
      <c r="AG266" s="69"/>
      <c r="AH266" s="69"/>
      <c r="AL266" s="69"/>
    </row>
    <row r="267" spans="9:38" x14ac:dyDescent="0.25">
      <c r="I267" s="69"/>
      <c r="M267" s="69"/>
      <c r="Q267" s="2"/>
      <c r="R267" s="90"/>
      <c r="U267" s="72"/>
      <c r="V267" s="69"/>
      <c r="W267" s="69"/>
      <c r="Y267" s="69"/>
      <c r="Z267" s="69"/>
      <c r="AA267" s="69"/>
      <c r="AC267" s="69"/>
      <c r="AD267" s="69"/>
      <c r="AE267" s="69"/>
      <c r="AG267" s="69"/>
      <c r="AH267" s="69"/>
      <c r="AL267" s="69"/>
    </row>
    <row r="268" spans="9:38" x14ac:dyDescent="0.25">
      <c r="I268" s="69"/>
      <c r="M268" s="69"/>
      <c r="Q268" s="2"/>
      <c r="R268" s="90"/>
      <c r="U268" s="72"/>
      <c r="V268" s="69"/>
      <c r="W268" s="69"/>
      <c r="Y268" s="69"/>
      <c r="Z268" s="69"/>
      <c r="AA268" s="69"/>
      <c r="AC268" s="69"/>
      <c r="AD268" s="69"/>
      <c r="AE268" s="69"/>
      <c r="AG268" s="69"/>
      <c r="AH268" s="69"/>
      <c r="AL268" s="69"/>
    </row>
    <row r="269" spans="9:38" x14ac:dyDescent="0.25">
      <c r="I269" s="69"/>
      <c r="M269" s="69"/>
      <c r="Q269" s="2"/>
      <c r="R269" s="90"/>
      <c r="U269" s="72"/>
      <c r="V269" s="69"/>
      <c r="W269" s="69"/>
      <c r="Y269" s="69"/>
      <c r="Z269" s="69"/>
      <c r="AA269" s="69"/>
      <c r="AC269" s="69"/>
      <c r="AD269" s="69"/>
      <c r="AE269" s="69"/>
      <c r="AG269" s="69"/>
      <c r="AH269" s="69"/>
      <c r="AL269" s="69"/>
    </row>
    <row r="270" spans="9:38" x14ac:dyDescent="0.25">
      <c r="I270" s="69"/>
      <c r="M270" s="69"/>
      <c r="Q270" s="2"/>
      <c r="R270" s="90"/>
      <c r="U270" s="72"/>
      <c r="V270" s="69"/>
      <c r="W270" s="69"/>
      <c r="Y270" s="69"/>
      <c r="Z270" s="69"/>
      <c r="AA270" s="69"/>
      <c r="AC270" s="69"/>
      <c r="AD270" s="69"/>
      <c r="AE270" s="69"/>
      <c r="AG270" s="69"/>
      <c r="AH270" s="69"/>
      <c r="AL270" s="69"/>
    </row>
    <row r="271" spans="9:38" x14ac:dyDescent="0.25">
      <c r="I271" s="69"/>
      <c r="M271" s="69"/>
      <c r="Q271" s="2"/>
      <c r="R271" s="90"/>
      <c r="U271" s="72"/>
      <c r="V271" s="69"/>
      <c r="W271" s="69"/>
      <c r="Y271" s="69"/>
      <c r="Z271" s="69"/>
      <c r="AA271" s="69"/>
      <c r="AC271" s="69"/>
      <c r="AD271" s="69"/>
      <c r="AE271" s="69"/>
      <c r="AG271" s="69"/>
      <c r="AH271" s="69"/>
      <c r="AL271" s="69"/>
    </row>
    <row r="272" spans="9:38" x14ac:dyDescent="0.25">
      <c r="I272" s="69"/>
      <c r="M272" s="69"/>
      <c r="Q272" s="2"/>
      <c r="R272" s="90"/>
      <c r="U272" s="72"/>
      <c r="V272" s="69"/>
      <c r="W272" s="69"/>
      <c r="Y272" s="69"/>
      <c r="Z272" s="69"/>
      <c r="AA272" s="69"/>
      <c r="AC272" s="69"/>
      <c r="AD272" s="69"/>
      <c r="AE272" s="69"/>
      <c r="AG272" s="69"/>
      <c r="AH272" s="69"/>
      <c r="AL272" s="69"/>
    </row>
    <row r="273" spans="9:38" x14ac:dyDescent="0.25">
      <c r="I273" s="69"/>
      <c r="M273" s="69"/>
      <c r="Q273" s="2"/>
      <c r="R273" s="90"/>
      <c r="U273" s="72"/>
      <c r="V273" s="69"/>
      <c r="W273" s="69"/>
      <c r="Y273" s="69"/>
      <c r="Z273" s="69"/>
      <c r="AA273" s="69"/>
      <c r="AC273" s="69"/>
      <c r="AD273" s="69"/>
      <c r="AE273" s="69"/>
      <c r="AG273" s="69"/>
      <c r="AH273" s="69"/>
      <c r="AL273" s="69"/>
    </row>
    <row r="274" spans="9:38" x14ac:dyDescent="0.25">
      <c r="I274" s="69"/>
      <c r="M274" s="69"/>
      <c r="Q274" s="2"/>
      <c r="R274" s="90"/>
      <c r="U274" s="72"/>
      <c r="V274" s="69"/>
      <c r="W274" s="69"/>
      <c r="Y274" s="69"/>
      <c r="Z274" s="69"/>
      <c r="AA274" s="69"/>
      <c r="AC274" s="69"/>
      <c r="AD274" s="69"/>
      <c r="AE274" s="69"/>
      <c r="AG274" s="69"/>
      <c r="AH274" s="69"/>
      <c r="AL274" s="69"/>
    </row>
    <row r="275" spans="9:38" x14ac:dyDescent="0.25">
      <c r="I275" s="69"/>
      <c r="M275" s="69"/>
      <c r="Q275" s="2"/>
      <c r="R275" s="90"/>
      <c r="U275" s="72"/>
      <c r="V275" s="69"/>
      <c r="W275" s="69"/>
      <c r="Y275" s="69"/>
      <c r="Z275" s="69"/>
      <c r="AA275" s="69"/>
      <c r="AC275" s="69"/>
      <c r="AD275" s="69"/>
      <c r="AE275" s="69"/>
      <c r="AG275" s="69"/>
      <c r="AH275" s="69"/>
      <c r="AL275" s="69"/>
    </row>
    <row r="276" spans="9:38" x14ac:dyDescent="0.25">
      <c r="I276" s="69"/>
      <c r="M276" s="69"/>
      <c r="Q276" s="2"/>
      <c r="R276" s="90"/>
      <c r="U276" s="72"/>
      <c r="V276" s="69"/>
      <c r="W276" s="69"/>
      <c r="Y276" s="69"/>
      <c r="Z276" s="69"/>
      <c r="AA276" s="69"/>
      <c r="AC276" s="69"/>
      <c r="AD276" s="69"/>
      <c r="AE276" s="69"/>
      <c r="AG276" s="69"/>
      <c r="AH276" s="69"/>
      <c r="AL276" s="69"/>
    </row>
    <row r="277" spans="9:38" x14ac:dyDescent="0.25">
      <c r="I277" s="69"/>
      <c r="M277" s="69"/>
      <c r="Q277" s="2"/>
      <c r="R277" s="90"/>
      <c r="U277" s="72"/>
      <c r="V277" s="69"/>
      <c r="W277" s="69"/>
      <c r="Y277" s="69"/>
      <c r="Z277" s="69"/>
      <c r="AA277" s="69"/>
      <c r="AC277" s="69"/>
      <c r="AD277" s="69"/>
      <c r="AE277" s="69"/>
      <c r="AG277" s="69"/>
      <c r="AH277" s="69"/>
      <c r="AL277" s="69"/>
    </row>
    <row r="278" spans="9:38" x14ac:dyDescent="0.25">
      <c r="I278" s="69"/>
      <c r="M278" s="69"/>
      <c r="Q278" s="2"/>
      <c r="R278" s="90"/>
      <c r="U278" s="72"/>
      <c r="V278" s="69"/>
      <c r="W278" s="69"/>
      <c r="Y278" s="69"/>
      <c r="Z278" s="69"/>
      <c r="AA278" s="69"/>
      <c r="AC278" s="69"/>
      <c r="AD278" s="69"/>
      <c r="AE278" s="69"/>
      <c r="AG278" s="69"/>
      <c r="AH278" s="69"/>
      <c r="AL278" s="69"/>
    </row>
    <row r="279" spans="9:38" x14ac:dyDescent="0.25">
      <c r="I279" s="69"/>
      <c r="M279" s="69"/>
      <c r="Q279" s="2"/>
      <c r="R279" s="90"/>
      <c r="U279" s="72"/>
      <c r="V279" s="69"/>
      <c r="W279" s="69"/>
      <c r="Y279" s="69"/>
      <c r="Z279" s="69"/>
      <c r="AA279" s="69"/>
      <c r="AC279" s="69"/>
      <c r="AD279" s="69"/>
      <c r="AE279" s="69"/>
      <c r="AG279" s="69"/>
      <c r="AH279" s="69"/>
      <c r="AL279" s="69"/>
    </row>
    <row r="280" spans="9:38" x14ac:dyDescent="0.25">
      <c r="I280" s="69"/>
      <c r="M280" s="69"/>
      <c r="Q280" s="2"/>
      <c r="R280" s="90"/>
      <c r="U280" s="72"/>
      <c r="V280" s="69"/>
      <c r="W280" s="69"/>
      <c r="Y280" s="69"/>
      <c r="Z280" s="69"/>
      <c r="AA280" s="69"/>
      <c r="AC280" s="69"/>
      <c r="AD280" s="69"/>
      <c r="AE280" s="69"/>
      <c r="AG280" s="69"/>
      <c r="AH280" s="69"/>
      <c r="AL280" s="69"/>
    </row>
    <row r="281" spans="9:38" x14ac:dyDescent="0.25">
      <c r="I281" s="69"/>
      <c r="M281" s="69"/>
      <c r="Q281" s="2"/>
      <c r="R281" s="90"/>
      <c r="U281" s="72"/>
      <c r="V281" s="69"/>
      <c r="W281" s="69"/>
      <c r="Y281" s="69"/>
      <c r="Z281" s="69"/>
      <c r="AA281" s="69"/>
      <c r="AC281" s="69"/>
      <c r="AD281" s="69"/>
      <c r="AE281" s="69"/>
      <c r="AG281" s="69"/>
      <c r="AH281" s="69"/>
      <c r="AL281" s="69"/>
    </row>
    <row r="282" spans="9:38" x14ac:dyDescent="0.25">
      <c r="I282" s="69"/>
      <c r="M282" s="69"/>
      <c r="Q282" s="2"/>
      <c r="R282" s="90"/>
      <c r="U282" s="72"/>
      <c r="V282" s="69"/>
      <c r="W282" s="69"/>
      <c r="Y282" s="69"/>
      <c r="Z282" s="69"/>
      <c r="AA282" s="69"/>
      <c r="AC282" s="69"/>
      <c r="AD282" s="69"/>
      <c r="AE282" s="69"/>
      <c r="AG282" s="69"/>
      <c r="AH282" s="69"/>
      <c r="AL282" s="69"/>
    </row>
    <row r="283" spans="9:38" x14ac:dyDescent="0.25">
      <c r="I283" s="69"/>
      <c r="M283" s="69"/>
      <c r="Q283" s="2"/>
      <c r="R283" s="90"/>
      <c r="U283" s="72"/>
      <c r="V283" s="69"/>
      <c r="W283" s="69"/>
      <c r="Y283" s="69"/>
      <c r="Z283" s="69"/>
      <c r="AA283" s="69"/>
      <c r="AC283" s="69"/>
      <c r="AD283" s="69"/>
      <c r="AE283" s="69"/>
      <c r="AG283" s="69"/>
      <c r="AH283" s="69"/>
      <c r="AL283" s="69"/>
    </row>
    <row r="284" spans="9:38" x14ac:dyDescent="0.25">
      <c r="I284" s="69"/>
      <c r="M284" s="69"/>
      <c r="Q284" s="2"/>
      <c r="R284" s="90"/>
      <c r="U284" s="72"/>
      <c r="V284" s="69"/>
      <c r="W284" s="69"/>
      <c r="Y284" s="69"/>
      <c r="Z284" s="69"/>
      <c r="AA284" s="69"/>
      <c r="AC284" s="69"/>
      <c r="AD284" s="69"/>
      <c r="AE284" s="69"/>
      <c r="AG284" s="69"/>
      <c r="AH284" s="69"/>
      <c r="AL284" s="69"/>
    </row>
    <row r="285" spans="9:38" x14ac:dyDescent="0.25">
      <c r="I285" s="69"/>
      <c r="M285" s="69"/>
      <c r="Q285" s="2"/>
      <c r="R285" s="90"/>
      <c r="U285" s="72"/>
      <c r="V285" s="69"/>
      <c r="W285" s="69"/>
      <c r="Y285" s="69"/>
      <c r="Z285" s="69"/>
      <c r="AA285" s="69"/>
      <c r="AC285" s="69"/>
      <c r="AD285" s="69"/>
      <c r="AE285" s="69"/>
      <c r="AG285" s="69"/>
      <c r="AH285" s="69"/>
      <c r="AL285" s="69"/>
    </row>
    <row r="286" spans="9:38" x14ac:dyDescent="0.25">
      <c r="I286" s="69"/>
      <c r="M286" s="69"/>
      <c r="Q286" s="2"/>
      <c r="R286" s="90"/>
      <c r="U286" s="72"/>
      <c r="V286" s="69"/>
      <c r="W286" s="69"/>
      <c r="Y286" s="69"/>
      <c r="Z286" s="69"/>
      <c r="AA286" s="69"/>
      <c r="AC286" s="69"/>
      <c r="AD286" s="69"/>
      <c r="AE286" s="69"/>
      <c r="AG286" s="69"/>
      <c r="AH286" s="69"/>
      <c r="AL286" s="69"/>
    </row>
    <row r="287" spans="9:38" x14ac:dyDescent="0.25">
      <c r="I287" s="69"/>
      <c r="M287" s="69"/>
      <c r="Q287" s="2"/>
      <c r="R287" s="89"/>
      <c r="U287" s="72"/>
      <c r="V287" s="69"/>
      <c r="W287" s="69"/>
      <c r="Y287" s="69"/>
      <c r="Z287" s="69"/>
      <c r="AA287" s="69"/>
      <c r="AC287" s="69"/>
      <c r="AD287" s="69"/>
      <c r="AE287" s="69"/>
      <c r="AG287" s="69"/>
      <c r="AH287" s="69"/>
      <c r="AL287" s="69"/>
    </row>
    <row r="288" spans="9:38" x14ac:dyDescent="0.25">
      <c r="I288" s="69"/>
      <c r="M288" s="69"/>
      <c r="Q288" s="2"/>
      <c r="R288" s="89"/>
      <c r="U288" s="72"/>
      <c r="V288" s="69"/>
      <c r="W288" s="69"/>
      <c r="Y288" s="69"/>
      <c r="Z288" s="69"/>
      <c r="AA288" s="69"/>
      <c r="AC288" s="69"/>
      <c r="AD288" s="69"/>
      <c r="AE288" s="69"/>
      <c r="AG288" s="69"/>
      <c r="AH288" s="69"/>
      <c r="AL288" s="69"/>
    </row>
    <row r="289" spans="9:38" x14ac:dyDescent="0.25">
      <c r="I289" s="69"/>
      <c r="M289" s="69"/>
      <c r="Q289" s="2"/>
      <c r="R289" s="90"/>
      <c r="U289" s="72"/>
      <c r="V289" s="69"/>
      <c r="W289" s="69"/>
      <c r="Y289" s="69"/>
      <c r="Z289" s="69"/>
      <c r="AA289" s="69"/>
      <c r="AC289" s="69"/>
      <c r="AD289" s="69"/>
      <c r="AE289" s="69"/>
      <c r="AG289" s="69"/>
      <c r="AH289" s="69"/>
      <c r="AL289" s="69"/>
    </row>
    <row r="290" spans="9:38" x14ac:dyDescent="0.25">
      <c r="I290" s="69"/>
      <c r="M290" s="69"/>
      <c r="Q290" s="2"/>
      <c r="R290" s="90"/>
      <c r="U290" s="72"/>
      <c r="V290" s="69"/>
      <c r="W290" s="69"/>
      <c r="Y290" s="69"/>
      <c r="Z290" s="69"/>
      <c r="AA290" s="69"/>
      <c r="AC290" s="69"/>
      <c r="AD290" s="69"/>
      <c r="AE290" s="69"/>
      <c r="AG290" s="69"/>
      <c r="AH290" s="69"/>
      <c r="AL290" s="69"/>
    </row>
    <row r="291" spans="9:38" x14ac:dyDescent="0.25">
      <c r="I291" s="69"/>
      <c r="M291" s="69"/>
      <c r="Q291" s="2"/>
      <c r="R291" s="90"/>
      <c r="U291" s="72"/>
      <c r="V291" s="69"/>
      <c r="W291" s="69"/>
      <c r="Y291" s="69"/>
      <c r="Z291" s="69"/>
      <c r="AA291" s="69"/>
      <c r="AC291" s="69"/>
      <c r="AD291" s="69"/>
      <c r="AE291" s="69"/>
      <c r="AG291" s="69"/>
      <c r="AH291" s="69"/>
      <c r="AL291" s="69"/>
    </row>
    <row r="292" spans="9:38" x14ac:dyDescent="0.25">
      <c r="I292" s="69"/>
      <c r="M292" s="69"/>
      <c r="Q292" s="2"/>
      <c r="R292" s="90"/>
      <c r="U292" s="72"/>
      <c r="V292" s="69"/>
      <c r="W292" s="69"/>
      <c r="Y292" s="69"/>
      <c r="Z292" s="69"/>
      <c r="AA292" s="69"/>
      <c r="AC292" s="69"/>
      <c r="AD292" s="69"/>
      <c r="AE292" s="69"/>
      <c r="AG292" s="69"/>
      <c r="AH292" s="69"/>
      <c r="AL292" s="69"/>
    </row>
    <row r="293" spans="9:38" x14ac:dyDescent="0.25">
      <c r="I293" s="69"/>
      <c r="M293" s="69"/>
      <c r="Q293" s="2"/>
      <c r="R293" s="90"/>
      <c r="U293" s="72"/>
      <c r="V293" s="69"/>
      <c r="W293" s="69"/>
      <c r="Y293" s="69"/>
      <c r="Z293" s="69"/>
      <c r="AA293" s="69"/>
      <c r="AC293" s="69"/>
      <c r="AD293" s="69"/>
      <c r="AE293" s="69"/>
      <c r="AG293" s="69"/>
      <c r="AH293" s="69"/>
      <c r="AL293" s="69"/>
    </row>
    <row r="294" spans="9:38" x14ac:dyDescent="0.25">
      <c r="I294" s="69"/>
      <c r="M294" s="69"/>
      <c r="Q294" s="2"/>
      <c r="R294" s="90"/>
      <c r="U294" s="72"/>
      <c r="V294" s="69"/>
      <c r="W294" s="69"/>
      <c r="Y294" s="69"/>
      <c r="Z294" s="69"/>
      <c r="AA294" s="69"/>
      <c r="AC294" s="69"/>
      <c r="AD294" s="69"/>
      <c r="AE294" s="69"/>
      <c r="AG294" s="69"/>
      <c r="AH294" s="69"/>
      <c r="AL294" s="69"/>
    </row>
    <row r="295" spans="9:38" x14ac:dyDescent="0.25">
      <c r="I295" s="69"/>
      <c r="M295" s="69"/>
      <c r="Q295" s="2"/>
      <c r="R295" s="90"/>
      <c r="U295" s="72"/>
      <c r="V295" s="69"/>
      <c r="W295" s="69"/>
      <c r="Y295" s="69"/>
      <c r="Z295" s="69"/>
      <c r="AA295" s="69"/>
      <c r="AC295" s="69"/>
      <c r="AD295" s="69"/>
      <c r="AE295" s="69"/>
      <c r="AG295" s="69"/>
      <c r="AH295" s="69"/>
      <c r="AL295" s="69"/>
    </row>
    <row r="296" spans="9:38" x14ac:dyDescent="0.25">
      <c r="I296" s="69"/>
      <c r="M296" s="69"/>
      <c r="Q296" s="2"/>
      <c r="R296" s="90"/>
      <c r="U296" s="72"/>
      <c r="V296" s="69"/>
      <c r="W296" s="69"/>
      <c r="Y296" s="69"/>
      <c r="Z296" s="69"/>
      <c r="AA296" s="69"/>
      <c r="AC296" s="69"/>
      <c r="AD296" s="69"/>
      <c r="AE296" s="69"/>
      <c r="AG296" s="69"/>
      <c r="AH296" s="69"/>
      <c r="AL296" s="69"/>
    </row>
    <row r="297" spans="9:38" x14ac:dyDescent="0.25">
      <c r="I297" s="69"/>
      <c r="M297" s="69"/>
      <c r="Q297" s="2"/>
      <c r="R297" s="90"/>
      <c r="U297" s="72"/>
      <c r="V297" s="69"/>
      <c r="W297" s="69"/>
      <c r="Y297" s="69"/>
      <c r="Z297" s="69"/>
      <c r="AA297" s="69"/>
      <c r="AC297" s="69"/>
      <c r="AD297" s="69"/>
      <c r="AE297" s="69"/>
      <c r="AG297" s="69"/>
      <c r="AH297" s="69"/>
      <c r="AL297" s="69"/>
    </row>
    <row r="298" spans="9:38" x14ac:dyDescent="0.25">
      <c r="I298" s="69"/>
      <c r="M298" s="69"/>
      <c r="Q298" s="2"/>
      <c r="R298" s="90"/>
      <c r="U298" s="72"/>
      <c r="V298" s="69"/>
      <c r="W298" s="69"/>
      <c r="Y298" s="69"/>
      <c r="Z298" s="69"/>
      <c r="AA298" s="69"/>
      <c r="AC298" s="69"/>
      <c r="AD298" s="69"/>
      <c r="AE298" s="69"/>
      <c r="AG298" s="69"/>
      <c r="AH298" s="69"/>
      <c r="AL298" s="69"/>
    </row>
    <row r="299" spans="9:38" x14ac:dyDescent="0.25">
      <c r="I299" s="69"/>
      <c r="M299" s="69"/>
      <c r="Q299" s="2"/>
      <c r="R299" s="90"/>
      <c r="U299" s="72"/>
      <c r="V299" s="69"/>
      <c r="W299" s="69"/>
      <c r="Y299" s="69"/>
      <c r="Z299" s="69"/>
      <c r="AA299" s="69"/>
      <c r="AC299" s="69"/>
      <c r="AD299" s="69"/>
      <c r="AE299" s="69"/>
      <c r="AG299" s="69"/>
      <c r="AH299" s="69"/>
      <c r="AL299" s="69"/>
    </row>
    <row r="300" spans="9:38" x14ac:dyDescent="0.25">
      <c r="I300" s="69"/>
      <c r="M300" s="69"/>
      <c r="Q300" s="2"/>
      <c r="R300" s="90"/>
      <c r="U300" s="72"/>
      <c r="V300" s="69"/>
      <c r="W300" s="69"/>
      <c r="Y300" s="69"/>
      <c r="Z300" s="69"/>
      <c r="AA300" s="69"/>
      <c r="AC300" s="69"/>
      <c r="AD300" s="69"/>
      <c r="AE300" s="69"/>
      <c r="AG300" s="69"/>
      <c r="AH300" s="69"/>
      <c r="AL300" s="69"/>
    </row>
    <row r="301" spans="9:38" x14ac:dyDescent="0.25">
      <c r="I301" s="69"/>
      <c r="M301" s="69"/>
      <c r="Q301" s="2"/>
      <c r="R301" s="90"/>
      <c r="U301" s="72"/>
      <c r="V301" s="69"/>
      <c r="W301" s="69"/>
      <c r="Y301" s="69"/>
      <c r="Z301" s="69"/>
      <c r="AA301" s="69"/>
      <c r="AC301" s="69"/>
      <c r="AD301" s="69"/>
      <c r="AE301" s="69"/>
      <c r="AG301" s="69"/>
      <c r="AH301" s="69"/>
      <c r="AL301" s="69"/>
    </row>
    <row r="302" spans="9:38" x14ac:dyDescent="0.25">
      <c r="I302" s="69"/>
      <c r="M302" s="69"/>
      <c r="Q302" s="2"/>
      <c r="R302" s="90"/>
      <c r="U302" s="72"/>
      <c r="V302" s="69"/>
      <c r="W302" s="69"/>
      <c r="Y302" s="69"/>
      <c r="Z302" s="69"/>
      <c r="AA302" s="69"/>
      <c r="AC302" s="69"/>
      <c r="AD302" s="69"/>
      <c r="AE302" s="69"/>
      <c r="AG302" s="69"/>
      <c r="AH302" s="69"/>
      <c r="AL302" s="69"/>
    </row>
    <row r="303" spans="9:38" x14ac:dyDescent="0.25">
      <c r="I303" s="69"/>
      <c r="M303" s="69"/>
      <c r="Q303" s="2"/>
      <c r="R303" s="90"/>
      <c r="U303" s="72"/>
      <c r="V303" s="69"/>
      <c r="W303" s="69"/>
      <c r="Y303" s="69"/>
      <c r="Z303" s="69"/>
      <c r="AA303" s="69"/>
      <c r="AC303" s="69"/>
      <c r="AD303" s="69"/>
      <c r="AE303" s="69"/>
      <c r="AG303" s="69"/>
      <c r="AH303" s="69"/>
      <c r="AL303" s="69"/>
    </row>
    <row r="304" spans="9:38" x14ac:dyDescent="0.25">
      <c r="I304" s="69"/>
      <c r="M304" s="69"/>
      <c r="Q304" s="2"/>
      <c r="R304" s="90"/>
      <c r="U304" s="72"/>
      <c r="V304" s="69"/>
      <c r="W304" s="69"/>
      <c r="Y304" s="69"/>
      <c r="Z304" s="69"/>
      <c r="AA304" s="69"/>
      <c r="AC304" s="69"/>
      <c r="AD304" s="69"/>
      <c r="AE304" s="69"/>
      <c r="AG304" s="69"/>
      <c r="AH304" s="69"/>
      <c r="AL304" s="69"/>
    </row>
    <row r="305" spans="1:53" x14ac:dyDescent="0.25">
      <c r="I305" s="69"/>
      <c r="M305" s="69"/>
      <c r="Q305" s="2"/>
      <c r="R305" s="90"/>
      <c r="U305" s="72"/>
      <c r="V305" s="69"/>
      <c r="W305" s="69"/>
      <c r="Y305" s="69"/>
      <c r="Z305" s="69"/>
      <c r="AA305" s="69"/>
      <c r="AC305" s="69"/>
      <c r="AD305" s="69"/>
      <c r="AE305" s="69"/>
      <c r="AG305" s="69"/>
      <c r="AH305" s="69"/>
      <c r="AL305" s="69"/>
    </row>
    <row r="306" spans="1:53" x14ac:dyDescent="0.25">
      <c r="I306" s="69"/>
      <c r="M306" s="69"/>
      <c r="Q306" s="2"/>
      <c r="R306" s="90"/>
      <c r="U306" s="72"/>
      <c r="V306" s="69"/>
      <c r="W306" s="69"/>
      <c r="Y306" s="69"/>
      <c r="Z306" s="69"/>
      <c r="AA306" s="69"/>
      <c r="AC306" s="69"/>
      <c r="AD306" s="69"/>
      <c r="AE306" s="69"/>
      <c r="AG306" s="69"/>
      <c r="AH306" s="69"/>
      <c r="AL306" s="69"/>
    </row>
    <row r="307" spans="1:53" x14ac:dyDescent="0.25">
      <c r="I307" s="69"/>
      <c r="M307" s="69"/>
      <c r="Q307" s="2"/>
      <c r="R307" s="90"/>
      <c r="U307" s="72"/>
      <c r="V307" s="69"/>
      <c r="W307" s="69"/>
      <c r="Y307" s="69"/>
      <c r="Z307" s="69"/>
      <c r="AA307" s="69"/>
      <c r="AC307" s="69"/>
      <c r="AD307" s="69"/>
      <c r="AE307" s="69"/>
      <c r="AG307" s="69"/>
      <c r="AH307" s="69"/>
      <c r="AL307" s="69"/>
    </row>
    <row r="308" spans="1:53" x14ac:dyDescent="0.25">
      <c r="I308" s="69"/>
      <c r="M308" s="69"/>
      <c r="Q308" s="2"/>
      <c r="R308" s="90"/>
      <c r="U308" s="72"/>
      <c r="V308" s="69"/>
      <c r="W308" s="69"/>
      <c r="Y308" s="69"/>
      <c r="Z308" s="69"/>
      <c r="AA308" s="69"/>
      <c r="AC308" s="69"/>
      <c r="AD308" s="69"/>
      <c r="AE308" s="69"/>
      <c r="AG308" s="69"/>
      <c r="AH308" s="69"/>
      <c r="AL308" s="69"/>
    </row>
    <row r="309" spans="1:53" x14ac:dyDescent="0.25">
      <c r="I309" s="69"/>
      <c r="M309" s="69"/>
      <c r="Q309" s="2"/>
      <c r="R309" s="90"/>
      <c r="U309" s="72"/>
      <c r="V309" s="69"/>
      <c r="W309" s="69"/>
      <c r="Y309" s="69"/>
      <c r="Z309" s="69"/>
      <c r="AA309" s="69"/>
      <c r="AC309" s="69"/>
      <c r="AD309" s="69"/>
      <c r="AE309" s="69"/>
      <c r="AG309" s="69"/>
      <c r="AH309" s="69"/>
      <c r="AL309" s="69"/>
    </row>
    <row r="310" spans="1:53" x14ac:dyDescent="0.25">
      <c r="I310" s="69"/>
      <c r="M310" s="69"/>
      <c r="Q310" s="2"/>
      <c r="R310" s="90"/>
      <c r="U310" s="72"/>
      <c r="V310" s="69"/>
      <c r="W310" s="69"/>
      <c r="Y310" s="69"/>
      <c r="Z310" s="69"/>
      <c r="AA310" s="69"/>
      <c r="AC310" s="69"/>
      <c r="AD310" s="69"/>
      <c r="AE310" s="69"/>
      <c r="AG310" s="69"/>
      <c r="AH310" s="69"/>
      <c r="AL310" s="69"/>
    </row>
    <row r="311" spans="1:53" x14ac:dyDescent="0.25">
      <c r="I311" s="69"/>
      <c r="M311" s="69"/>
      <c r="Q311" s="2"/>
      <c r="R311" s="90"/>
      <c r="U311" s="72"/>
      <c r="V311" s="69"/>
      <c r="W311" s="69"/>
      <c r="Y311" s="69"/>
      <c r="Z311" s="69"/>
      <c r="AA311" s="69"/>
      <c r="AC311" s="69"/>
      <c r="AD311" s="69"/>
      <c r="AE311" s="69"/>
      <c r="AG311" s="69"/>
      <c r="AH311" s="69"/>
      <c r="AL311" s="69"/>
    </row>
    <row r="312" spans="1:53" x14ac:dyDescent="0.25">
      <c r="I312" s="69"/>
      <c r="M312" s="69"/>
      <c r="Q312" s="2"/>
      <c r="R312" s="90"/>
      <c r="U312" s="72"/>
      <c r="V312" s="69"/>
      <c r="W312" s="69"/>
      <c r="Y312" s="69"/>
      <c r="Z312" s="69"/>
      <c r="AA312" s="69"/>
      <c r="AC312" s="69"/>
      <c r="AD312" s="69"/>
      <c r="AE312" s="69"/>
      <c r="AG312" s="69"/>
      <c r="AH312" s="69"/>
      <c r="AL312" s="69"/>
    </row>
    <row r="313" spans="1:53" x14ac:dyDescent="0.25">
      <c r="I313" s="69"/>
      <c r="M313" s="69"/>
      <c r="Q313" s="2"/>
      <c r="R313" s="90"/>
      <c r="U313" s="72"/>
      <c r="V313" s="69"/>
      <c r="W313" s="69"/>
      <c r="Y313" s="69"/>
      <c r="Z313" s="69"/>
      <c r="AA313" s="69"/>
      <c r="AC313" s="69"/>
      <c r="AD313" s="69"/>
      <c r="AE313" s="69"/>
      <c r="AG313" s="69"/>
      <c r="AH313" s="69"/>
      <c r="AL313" s="69"/>
    </row>
    <row r="314" spans="1:53" x14ac:dyDescent="0.25">
      <c r="I314" s="69"/>
      <c r="M314" s="69"/>
      <c r="Q314" s="2"/>
      <c r="R314" s="90"/>
      <c r="U314" s="72"/>
      <c r="V314" s="69"/>
      <c r="W314" s="69"/>
      <c r="Y314" s="69"/>
      <c r="Z314" s="69"/>
      <c r="AA314" s="69"/>
      <c r="AC314" s="69"/>
      <c r="AD314" s="69"/>
      <c r="AE314" s="69"/>
      <c r="AG314" s="69"/>
      <c r="AH314" s="69"/>
      <c r="AL314" s="69"/>
    </row>
    <row r="315" spans="1:53" x14ac:dyDescent="0.25">
      <c r="I315" s="69"/>
      <c r="M315" s="69"/>
      <c r="Q315" s="82"/>
      <c r="U315" s="72"/>
      <c r="V315" s="69"/>
      <c r="W315" s="69"/>
      <c r="Y315" s="69"/>
      <c r="Z315" s="69"/>
      <c r="AA315" s="69"/>
      <c r="AC315" s="69"/>
      <c r="AD315" s="69"/>
      <c r="AE315" s="69"/>
      <c r="AG315" s="69"/>
      <c r="AH315" s="69"/>
      <c r="AL315" s="69"/>
    </row>
    <row r="316" spans="1:53" s="72" customFormat="1" x14ac:dyDescent="0.25">
      <c r="A316" s="83" t="s">
        <v>84</v>
      </c>
      <c r="B316" s="72">
        <f>SUM(B2:B206)</f>
        <v>100.85</v>
      </c>
      <c r="F316" s="70">
        <f>SUM(F2:F206)</f>
        <v>26000</v>
      </c>
      <c r="J316" s="72">
        <f>SUM(J2:J206)</f>
        <v>9000</v>
      </c>
      <c r="N316" s="72">
        <f>SUM(N2:N206)</f>
        <v>300000.01999999996</v>
      </c>
      <c r="Q316" s="82"/>
      <c r="R316" s="74">
        <f>SUM(R2:R313)</f>
        <v>484964.93999999989</v>
      </c>
      <c r="S316" s="74"/>
      <c r="T316" s="74"/>
      <c r="U316" s="69"/>
      <c r="X316" s="72">
        <f>SUM(X2:X206)</f>
        <v>0</v>
      </c>
      <c r="AB316" s="72">
        <f>SUM(AB2:AB206)</f>
        <v>0</v>
      </c>
      <c r="AF316" s="78">
        <f>SUM(AF2:AF206)</f>
        <v>1750</v>
      </c>
      <c r="AJ316" s="84">
        <f>SUM(AJ2:AJ206)</f>
        <v>0</v>
      </c>
      <c r="AN316" s="84">
        <f>SUM(AN2:AN206)</f>
        <v>0</v>
      </c>
      <c r="AR316" s="78">
        <f>SUM(AR2:AR206)</f>
        <v>0</v>
      </c>
      <c r="AV316" s="78">
        <f>SUM(AV2:AV206)</f>
        <v>48000</v>
      </c>
      <c r="AY316" s="67"/>
      <c r="AZ316" s="80">
        <f>SUM(AZ2:AZ206)</f>
        <v>0</v>
      </c>
      <c r="BA316" s="67"/>
    </row>
    <row r="317" spans="1:53" ht="15" customHeight="1" x14ac:dyDescent="0.25">
      <c r="Q317" s="71"/>
      <c r="U317" s="69"/>
      <c r="V317" s="69"/>
      <c r="W317" s="69"/>
      <c r="Y317" s="69"/>
      <c r="Z317" s="69"/>
      <c r="AA317" s="69"/>
      <c r="AC317" s="69"/>
      <c r="AD317" s="69"/>
      <c r="AE317" s="69"/>
      <c r="AG317" s="69"/>
      <c r="AH317" s="69"/>
      <c r="AL317" s="69"/>
    </row>
    <row r="318" spans="1:53" x14ac:dyDescent="0.25">
      <c r="Q318" s="71"/>
      <c r="S318" s="71"/>
      <c r="U318" s="69"/>
      <c r="V318" s="69"/>
      <c r="W318" s="69"/>
      <c r="Y318" s="69"/>
      <c r="Z318" s="69"/>
      <c r="AA318" s="69"/>
      <c r="AC318" s="69"/>
      <c r="AD318" s="69"/>
      <c r="AE318" s="69"/>
      <c r="AG318" s="69"/>
      <c r="AH318" s="69"/>
      <c r="AL318" s="69"/>
    </row>
    <row r="319" spans="1:53" x14ac:dyDescent="0.25">
      <c r="Q319" s="71"/>
      <c r="U319" s="69"/>
      <c r="V319" s="69"/>
      <c r="W319" s="69"/>
      <c r="Y319" s="69"/>
      <c r="Z319" s="69"/>
      <c r="AA319" s="69"/>
      <c r="AC319" s="69"/>
      <c r="AD319" s="69"/>
      <c r="AE319" s="69"/>
      <c r="AG319" s="69"/>
      <c r="AH319" s="69"/>
      <c r="AL319" s="69"/>
    </row>
    <row r="320" spans="1:53" x14ac:dyDescent="0.25">
      <c r="Q320" s="71"/>
      <c r="U320" s="69"/>
      <c r="V320" s="69"/>
      <c r="W320" s="69"/>
      <c r="Y320" s="69"/>
      <c r="Z320" s="69"/>
      <c r="AA320" s="69"/>
      <c r="AC320" s="69"/>
      <c r="AD320" s="69"/>
      <c r="AE320" s="69"/>
      <c r="AG320" s="69"/>
      <c r="AH320" s="69"/>
      <c r="AL320" s="69"/>
    </row>
    <row r="321" spans="17:38" x14ac:dyDescent="0.25">
      <c r="Q321" s="71"/>
      <c r="U321" s="69"/>
      <c r="V321" s="69"/>
      <c r="W321" s="69"/>
      <c r="Y321" s="69"/>
      <c r="Z321" s="69"/>
      <c r="AA321" s="69"/>
      <c r="AC321" s="69"/>
      <c r="AD321" s="69"/>
      <c r="AE321" s="69"/>
      <c r="AG321" s="69"/>
      <c r="AH321" s="69"/>
      <c r="AL321" s="69"/>
    </row>
    <row r="322" spans="17:38" x14ac:dyDescent="0.25">
      <c r="Q322" s="71"/>
      <c r="U322" s="69"/>
      <c r="V322" s="69"/>
      <c r="W322" s="69"/>
      <c r="Y322" s="69"/>
      <c r="Z322" s="69"/>
      <c r="AA322" s="69"/>
      <c r="AC322" s="69"/>
      <c r="AD322" s="69"/>
      <c r="AE322" s="69"/>
      <c r="AG322" s="69"/>
      <c r="AH322" s="69"/>
      <c r="AL322" s="69"/>
    </row>
    <row r="323" spans="17:38" x14ac:dyDescent="0.25">
      <c r="Q323" s="71"/>
      <c r="U323" s="69"/>
      <c r="V323" s="69"/>
      <c r="W323" s="69"/>
      <c r="Y323" s="69"/>
      <c r="Z323" s="69"/>
      <c r="AA323" s="69"/>
      <c r="AC323" s="69"/>
      <c r="AD323" s="69"/>
      <c r="AE323" s="69"/>
      <c r="AG323" s="69"/>
      <c r="AH323" s="69"/>
      <c r="AL323" s="69"/>
    </row>
    <row r="324" spans="17:38" x14ac:dyDescent="0.25">
      <c r="Q324" s="71"/>
      <c r="U324" s="69"/>
      <c r="V324" s="69"/>
      <c r="W324" s="69"/>
      <c r="Y324" s="69"/>
      <c r="Z324" s="69"/>
      <c r="AA324" s="69"/>
      <c r="AC324" s="69"/>
      <c r="AD324" s="69"/>
      <c r="AE324" s="69"/>
      <c r="AG324" s="69"/>
      <c r="AH324" s="69"/>
      <c r="AL324" s="69"/>
    </row>
    <row r="325" spans="17:38" x14ac:dyDescent="0.25">
      <c r="Q325" s="71"/>
      <c r="U325" s="69"/>
      <c r="V325" s="69"/>
      <c r="W325" s="69"/>
      <c r="Y325" s="69"/>
      <c r="Z325" s="69"/>
      <c r="AA325" s="69"/>
      <c r="AC325" s="69"/>
      <c r="AD325" s="69"/>
      <c r="AE325" s="69"/>
      <c r="AG325" s="69"/>
      <c r="AH325" s="69"/>
      <c r="AL325" s="69"/>
    </row>
    <row r="326" spans="17:38" x14ac:dyDescent="0.25">
      <c r="Q326" s="71"/>
      <c r="U326" s="69"/>
      <c r="V326" s="69"/>
      <c r="W326" s="69"/>
      <c r="Y326" s="69"/>
      <c r="Z326" s="69"/>
      <c r="AA326" s="69"/>
      <c r="AC326" s="69"/>
      <c r="AD326" s="69"/>
      <c r="AE326" s="69"/>
      <c r="AG326" s="69"/>
      <c r="AH326" s="69"/>
      <c r="AL326" s="69"/>
    </row>
    <row r="327" spans="17:38" x14ac:dyDescent="0.25">
      <c r="Q327" s="71"/>
      <c r="U327" s="69"/>
      <c r="V327" s="69"/>
      <c r="W327" s="69"/>
      <c r="Y327" s="69"/>
      <c r="Z327" s="69"/>
      <c r="AA327" s="69"/>
      <c r="AC327" s="69"/>
      <c r="AD327" s="69"/>
      <c r="AE327" s="69"/>
      <c r="AG327" s="69"/>
      <c r="AH327" s="69"/>
      <c r="AL327" s="69"/>
    </row>
    <row r="328" spans="17:38" x14ac:dyDescent="0.25">
      <c r="Q328" s="71"/>
      <c r="R328" s="72"/>
      <c r="U328" s="69"/>
      <c r="V328" s="69"/>
      <c r="W328" s="69"/>
      <c r="Y328" s="69"/>
      <c r="Z328" s="69"/>
      <c r="AA328" s="69"/>
      <c r="AC328" s="69"/>
      <c r="AD328" s="69"/>
      <c r="AE328" s="69"/>
      <c r="AG328" s="69"/>
      <c r="AH328" s="69"/>
      <c r="AL328" s="69"/>
    </row>
    <row r="329" spans="17:38" x14ac:dyDescent="0.25">
      <c r="Q329" s="71"/>
      <c r="U329" s="69"/>
      <c r="V329" s="69"/>
      <c r="W329" s="69"/>
      <c r="Y329" s="69"/>
      <c r="Z329" s="69"/>
      <c r="AA329" s="69"/>
      <c r="AC329" s="69"/>
      <c r="AD329" s="69"/>
      <c r="AE329" s="69"/>
      <c r="AG329" s="69"/>
      <c r="AH329" s="69"/>
      <c r="AL329" s="69"/>
    </row>
    <row r="330" spans="17:38" x14ac:dyDescent="0.25">
      <c r="Q330" s="71"/>
      <c r="U330" s="69"/>
      <c r="V330" s="69"/>
      <c r="W330" s="69"/>
      <c r="Y330" s="69"/>
      <c r="Z330" s="69"/>
      <c r="AA330" s="69"/>
      <c r="AC330" s="69"/>
      <c r="AD330" s="69"/>
      <c r="AE330" s="69"/>
      <c r="AG330" s="69"/>
      <c r="AH330" s="69"/>
      <c r="AL330" s="69"/>
    </row>
    <row r="331" spans="17:38" x14ac:dyDescent="0.25">
      <c r="Q331" s="71"/>
      <c r="U331" s="69"/>
      <c r="V331" s="69"/>
      <c r="W331" s="69"/>
      <c r="Y331" s="69"/>
      <c r="Z331" s="69"/>
      <c r="AA331" s="69"/>
      <c r="AC331" s="69"/>
      <c r="AD331" s="69"/>
      <c r="AE331" s="69"/>
      <c r="AG331" s="69"/>
      <c r="AH331" s="69"/>
      <c r="AL331" s="69"/>
    </row>
    <row r="332" spans="17:38" x14ac:dyDescent="0.25">
      <c r="Q332" s="71"/>
      <c r="R332" s="72"/>
      <c r="U332" s="69"/>
      <c r="V332" s="69"/>
      <c r="W332" s="69"/>
      <c r="Y332" s="69"/>
      <c r="Z332" s="69"/>
      <c r="AA332" s="69"/>
      <c r="AC332" s="69"/>
      <c r="AD332" s="69"/>
      <c r="AE332" s="69"/>
      <c r="AG332" s="69"/>
      <c r="AH332" s="69"/>
      <c r="AL332" s="69"/>
    </row>
    <row r="333" spans="17:38" x14ac:dyDescent="0.25">
      <c r="Q333" s="71"/>
      <c r="R333" s="72"/>
      <c r="U333" s="69"/>
      <c r="V333" s="69"/>
      <c r="W333" s="69"/>
      <c r="Y333" s="69"/>
      <c r="Z333" s="69"/>
      <c r="AA333" s="69"/>
      <c r="AC333" s="69"/>
      <c r="AD333" s="69"/>
      <c r="AE333" s="69"/>
      <c r="AG333" s="69"/>
      <c r="AH333" s="69"/>
      <c r="AL333" s="69"/>
    </row>
    <row r="334" spans="17:38" x14ac:dyDescent="0.25">
      <c r="Q334" s="71"/>
      <c r="R334" s="72"/>
      <c r="U334" s="69"/>
      <c r="V334" s="69"/>
      <c r="W334" s="69"/>
      <c r="Y334" s="69"/>
      <c r="Z334" s="69"/>
      <c r="AA334" s="69"/>
      <c r="AC334" s="69"/>
      <c r="AD334" s="69"/>
      <c r="AE334" s="69"/>
      <c r="AG334" s="69"/>
      <c r="AH334" s="69"/>
      <c r="AL334" s="69"/>
    </row>
    <row r="335" spans="17:38" x14ac:dyDescent="0.25">
      <c r="Q335" s="71"/>
      <c r="R335" s="72"/>
      <c r="U335" s="69"/>
      <c r="V335" s="69"/>
      <c r="W335" s="69"/>
      <c r="Y335" s="69"/>
      <c r="Z335" s="69"/>
      <c r="AA335" s="69"/>
      <c r="AC335" s="69"/>
      <c r="AD335" s="69"/>
      <c r="AE335" s="69"/>
      <c r="AG335" s="69"/>
      <c r="AH335" s="69"/>
      <c r="AL335" s="69"/>
    </row>
    <row r="336" spans="17:38" x14ac:dyDescent="0.25">
      <c r="Q336" s="71"/>
      <c r="U336" s="69"/>
      <c r="V336" s="69"/>
      <c r="W336" s="69"/>
      <c r="Y336" s="69"/>
      <c r="Z336" s="69"/>
      <c r="AA336" s="69"/>
      <c r="AC336" s="69"/>
      <c r="AD336" s="69"/>
      <c r="AE336" s="69"/>
      <c r="AG336" s="69"/>
      <c r="AH336" s="69"/>
      <c r="AL336" s="69"/>
    </row>
    <row r="337" spans="9:38" x14ac:dyDescent="0.25">
      <c r="Q337" s="71"/>
      <c r="U337" s="69"/>
      <c r="V337" s="69"/>
      <c r="W337" s="69"/>
      <c r="Y337" s="69"/>
      <c r="Z337" s="69"/>
      <c r="AA337" s="69"/>
      <c r="AC337" s="69"/>
      <c r="AD337" s="69"/>
      <c r="AE337" s="69"/>
      <c r="AG337" s="69"/>
      <c r="AH337" s="69"/>
      <c r="AL337" s="69"/>
    </row>
    <row r="338" spans="9:38" x14ac:dyDescent="0.25">
      <c r="Q338" s="71"/>
      <c r="U338" s="69"/>
      <c r="V338" s="69"/>
      <c r="W338" s="69"/>
      <c r="Y338" s="69"/>
      <c r="Z338" s="69"/>
      <c r="AA338" s="69"/>
      <c r="AC338" s="69"/>
      <c r="AD338" s="69"/>
      <c r="AE338" s="69"/>
      <c r="AG338" s="69"/>
      <c r="AH338" s="69"/>
      <c r="AL338" s="69"/>
    </row>
    <row r="339" spans="9:38" x14ac:dyDescent="0.25">
      <c r="Q339" s="71"/>
      <c r="U339" s="69"/>
      <c r="V339" s="69"/>
      <c r="W339" s="69"/>
      <c r="Y339" s="69"/>
      <c r="Z339" s="69"/>
      <c r="AA339" s="69"/>
      <c r="AC339" s="69"/>
      <c r="AD339" s="69"/>
      <c r="AE339" s="69"/>
      <c r="AG339" s="69"/>
      <c r="AH339" s="69"/>
      <c r="AL339" s="69"/>
    </row>
    <row r="340" spans="9:38" x14ac:dyDescent="0.25">
      <c r="Q340" s="71"/>
      <c r="U340" s="69"/>
      <c r="V340" s="69"/>
      <c r="W340" s="69"/>
      <c r="Y340" s="69"/>
      <c r="Z340" s="69"/>
      <c r="AA340" s="69"/>
      <c r="AC340" s="69"/>
      <c r="AD340" s="69"/>
      <c r="AE340" s="69"/>
      <c r="AG340" s="69"/>
      <c r="AH340" s="69"/>
      <c r="AL340" s="69"/>
    </row>
    <row r="341" spans="9:38" x14ac:dyDescent="0.25">
      <c r="Q341" s="71"/>
      <c r="U341" s="69"/>
      <c r="V341" s="69"/>
      <c r="W341" s="69"/>
      <c r="Y341" s="69"/>
      <c r="Z341" s="69"/>
      <c r="AA341" s="69"/>
      <c r="AC341" s="69"/>
      <c r="AD341" s="69"/>
      <c r="AE341" s="69"/>
      <c r="AG341" s="69"/>
      <c r="AH341" s="69"/>
      <c r="AL341" s="69"/>
    </row>
    <row r="342" spans="9:38" x14ac:dyDescent="0.25">
      <c r="Q342" s="71"/>
      <c r="U342" s="69"/>
      <c r="V342" s="69"/>
      <c r="W342" s="69"/>
      <c r="Y342" s="69"/>
      <c r="Z342" s="69"/>
      <c r="AA342" s="69"/>
      <c r="AC342" s="69"/>
      <c r="AD342" s="69"/>
      <c r="AE342" s="69"/>
      <c r="AG342" s="69"/>
      <c r="AH342" s="69"/>
      <c r="AL342" s="69"/>
    </row>
    <row r="343" spans="9:38" x14ac:dyDescent="0.25">
      <c r="Q343" s="67"/>
      <c r="R343" s="67"/>
      <c r="S343" s="67"/>
      <c r="T343" s="67"/>
      <c r="V343" s="69"/>
      <c r="W343" s="69"/>
      <c r="Y343" s="69"/>
      <c r="Z343" s="69"/>
      <c r="AA343" s="69"/>
      <c r="AC343" s="69"/>
      <c r="AD343" s="69"/>
      <c r="AE343" s="69"/>
      <c r="AG343" s="69"/>
      <c r="AH343" s="69"/>
      <c r="AL343" s="69"/>
    </row>
    <row r="344" spans="9:38" x14ac:dyDescent="0.25">
      <c r="Q344" s="67"/>
      <c r="R344" s="67"/>
      <c r="S344" s="67"/>
      <c r="T344" s="67"/>
      <c r="W344" s="69"/>
      <c r="Y344" s="69"/>
      <c r="Z344" s="69"/>
      <c r="AA344" s="69"/>
      <c r="AC344" s="69"/>
      <c r="AD344" s="69"/>
      <c r="AE344" s="69"/>
      <c r="AG344" s="69"/>
      <c r="AH344" s="69"/>
      <c r="AL344" s="69"/>
    </row>
    <row r="345" spans="9:38" x14ac:dyDescent="0.25">
      <c r="Q345" s="67"/>
      <c r="R345" s="67"/>
      <c r="S345" s="67"/>
      <c r="T345" s="67"/>
      <c r="W345" s="69"/>
      <c r="Y345" s="69"/>
      <c r="Z345" s="69"/>
      <c r="AA345" s="69"/>
      <c r="AC345" s="69"/>
      <c r="AD345" s="69"/>
      <c r="AE345" s="69"/>
      <c r="AG345" s="69"/>
      <c r="AH345" s="69"/>
      <c r="AL345" s="69"/>
    </row>
    <row r="346" spans="9:38" x14ac:dyDescent="0.25">
      <c r="Q346" s="67"/>
      <c r="R346" s="67"/>
      <c r="S346" s="67"/>
      <c r="T346" s="67"/>
      <c r="W346" s="69"/>
      <c r="Y346" s="69"/>
      <c r="Z346" s="69"/>
      <c r="AA346" s="69"/>
      <c r="AC346" s="69"/>
      <c r="AD346" s="69"/>
      <c r="AE346" s="69"/>
      <c r="AG346" s="69"/>
      <c r="AH346" s="69"/>
      <c r="AL346" s="69"/>
    </row>
    <row r="347" spans="9:38" x14ac:dyDescent="0.25">
      <c r="Q347" s="67"/>
      <c r="R347" s="67"/>
      <c r="S347" s="67"/>
      <c r="T347" s="67"/>
      <c r="W347" s="69"/>
      <c r="Y347" s="69"/>
      <c r="Z347" s="69"/>
      <c r="AA347" s="69"/>
      <c r="AC347" s="69"/>
      <c r="AD347" s="69"/>
      <c r="AE347" s="69"/>
      <c r="AG347" s="69"/>
      <c r="AH347" s="69"/>
      <c r="AL347" s="69"/>
    </row>
    <row r="348" spans="9:38" x14ac:dyDescent="0.25">
      <c r="Q348" s="67"/>
      <c r="R348" s="67"/>
      <c r="S348" s="67"/>
      <c r="T348" s="67"/>
      <c r="W348" s="69"/>
      <c r="Y348" s="69"/>
      <c r="Z348" s="69"/>
      <c r="AA348" s="69"/>
      <c r="AC348" s="69"/>
      <c r="AD348" s="69"/>
      <c r="AE348" s="69"/>
      <c r="AG348" s="69"/>
      <c r="AH348" s="69"/>
      <c r="AL348" s="69"/>
    </row>
    <row r="349" spans="9:38" x14ac:dyDescent="0.25">
      <c r="W349" s="69"/>
      <c r="Y349" s="69"/>
      <c r="Z349" s="69"/>
      <c r="AA349" s="69"/>
      <c r="AC349" s="69"/>
      <c r="AD349" s="69"/>
      <c r="AE349" s="69"/>
      <c r="AG349" s="69"/>
      <c r="AH349" s="69"/>
      <c r="AL349" s="69"/>
    </row>
    <row r="350" spans="9:38" x14ac:dyDescent="0.25">
      <c r="I350" s="64"/>
      <c r="M350" s="64"/>
      <c r="W350" s="69"/>
      <c r="Y350" s="69"/>
      <c r="Z350" s="69"/>
      <c r="AA350" s="69"/>
      <c r="AC350" s="69"/>
      <c r="AD350" s="69"/>
      <c r="AE350" s="69"/>
      <c r="AG350" s="69"/>
      <c r="AH350" s="69"/>
      <c r="AL350" s="69"/>
    </row>
    <row r="351" spans="9:38" x14ac:dyDescent="0.25">
      <c r="I351" s="69"/>
      <c r="M351" s="69"/>
      <c r="W351" s="69"/>
      <c r="Y351" s="69"/>
      <c r="Z351" s="69"/>
      <c r="AA351" s="69"/>
      <c r="AC351" s="69"/>
      <c r="AD351" s="69"/>
      <c r="AE351" s="69"/>
      <c r="AG351" s="69"/>
      <c r="AH351" s="69"/>
      <c r="AL351" s="69"/>
    </row>
    <row r="352" spans="9:38" x14ac:dyDescent="0.25">
      <c r="I352" s="69"/>
      <c r="M352" s="69"/>
      <c r="Q352" s="67"/>
      <c r="R352" s="67"/>
      <c r="S352" s="67"/>
      <c r="T352" s="67"/>
      <c r="W352" s="69"/>
      <c r="Y352" s="69"/>
      <c r="Z352" s="69"/>
      <c r="AA352" s="69"/>
      <c r="AC352" s="69"/>
      <c r="AD352" s="69"/>
      <c r="AE352" s="69"/>
      <c r="AG352" s="69"/>
      <c r="AH352" s="69"/>
      <c r="AL352" s="69"/>
    </row>
    <row r="353" spans="9:38" x14ac:dyDescent="0.25">
      <c r="I353" s="69"/>
      <c r="M353" s="69"/>
      <c r="Q353" s="67"/>
      <c r="R353" s="67"/>
      <c r="S353" s="67"/>
      <c r="T353" s="67"/>
      <c r="W353" s="69"/>
      <c r="Y353" s="69"/>
      <c r="Z353" s="69"/>
      <c r="AA353" s="69"/>
      <c r="AC353" s="69"/>
      <c r="AD353" s="69"/>
      <c r="AE353" s="69"/>
      <c r="AG353" s="69"/>
      <c r="AH353" s="69"/>
      <c r="AL353" s="69"/>
    </row>
    <row r="354" spans="9:38" x14ac:dyDescent="0.25">
      <c r="I354" s="69"/>
      <c r="M354" s="69"/>
      <c r="Q354" s="67"/>
      <c r="R354" s="67"/>
      <c r="S354" s="67"/>
      <c r="T354" s="67"/>
      <c r="W354" s="69"/>
      <c r="Y354" s="69"/>
      <c r="Z354" s="69"/>
      <c r="AA354" s="69"/>
      <c r="AC354" s="69"/>
      <c r="AD354" s="69"/>
      <c r="AE354" s="69"/>
      <c r="AG354" s="69"/>
      <c r="AH354" s="69"/>
      <c r="AL354" s="69"/>
    </row>
    <row r="355" spans="9:38" x14ac:dyDescent="0.25">
      <c r="I355" s="69"/>
      <c r="M355" s="69"/>
      <c r="Q355" s="67"/>
      <c r="R355" s="67"/>
      <c r="S355" s="67"/>
      <c r="T355" s="67"/>
      <c r="W355" s="69"/>
      <c r="Y355" s="69"/>
      <c r="Z355" s="69"/>
      <c r="AA355" s="69"/>
      <c r="AC355" s="69"/>
      <c r="AD355" s="69"/>
      <c r="AE355" s="69"/>
      <c r="AG355" s="69"/>
      <c r="AH355" s="69"/>
      <c r="AL355" s="69"/>
    </row>
    <row r="356" spans="9:38" x14ac:dyDescent="0.25">
      <c r="I356" s="69"/>
      <c r="M356" s="69"/>
      <c r="Q356" s="67"/>
      <c r="R356" s="67"/>
      <c r="S356" s="67"/>
      <c r="T356" s="67"/>
      <c r="W356" s="69"/>
      <c r="Y356" s="69"/>
      <c r="Z356" s="69"/>
      <c r="AA356" s="69"/>
      <c r="AC356" s="69"/>
      <c r="AD356" s="69"/>
      <c r="AE356" s="69"/>
      <c r="AG356" s="69"/>
      <c r="AH356" s="69"/>
      <c r="AL356" s="69"/>
    </row>
    <row r="357" spans="9:38" x14ac:dyDescent="0.25">
      <c r="I357" s="69"/>
      <c r="M357" s="69"/>
      <c r="Q357" s="67"/>
      <c r="R357" s="67"/>
      <c r="S357" s="67"/>
      <c r="T357" s="67"/>
      <c r="W357" s="69"/>
      <c r="Y357" s="69"/>
      <c r="Z357" s="69"/>
      <c r="AA357" s="69"/>
      <c r="AC357" s="69"/>
      <c r="AD357" s="69"/>
      <c r="AE357" s="69"/>
      <c r="AG357" s="69"/>
      <c r="AH357" s="69"/>
      <c r="AL357" s="69"/>
    </row>
    <row r="358" spans="9:38" x14ac:dyDescent="0.25">
      <c r="I358" s="69"/>
      <c r="M358" s="69"/>
      <c r="Q358" s="67"/>
      <c r="R358" s="67"/>
      <c r="S358" s="67"/>
      <c r="T358" s="67"/>
      <c r="W358" s="69"/>
      <c r="Y358" s="69"/>
      <c r="Z358" s="69"/>
      <c r="AA358" s="69"/>
      <c r="AC358" s="69"/>
      <c r="AD358" s="69"/>
      <c r="AE358" s="69"/>
      <c r="AG358" s="69"/>
      <c r="AH358" s="69"/>
      <c r="AL358" s="69"/>
    </row>
    <row r="359" spans="9:38" x14ac:dyDescent="0.25">
      <c r="I359" s="69"/>
      <c r="M359" s="69"/>
      <c r="Q359" s="67"/>
      <c r="R359" s="67"/>
      <c r="S359" s="67"/>
      <c r="T359" s="67"/>
      <c r="W359" s="69"/>
      <c r="Y359" s="69"/>
      <c r="Z359" s="69"/>
      <c r="AA359" s="69"/>
      <c r="AC359" s="69"/>
      <c r="AD359" s="69"/>
      <c r="AE359" s="69"/>
      <c r="AG359" s="69"/>
      <c r="AH359" s="69"/>
      <c r="AL359" s="69"/>
    </row>
    <row r="360" spans="9:38" x14ac:dyDescent="0.25">
      <c r="I360" s="69"/>
      <c r="M360" s="69"/>
      <c r="Q360" s="67"/>
      <c r="R360" s="67"/>
      <c r="S360" s="67"/>
      <c r="T360" s="67"/>
      <c r="W360" s="69"/>
      <c r="Y360" s="69"/>
      <c r="Z360" s="69"/>
      <c r="AA360" s="69"/>
      <c r="AC360" s="69"/>
      <c r="AD360" s="69"/>
      <c r="AE360" s="69"/>
      <c r="AG360" s="69"/>
      <c r="AH360" s="69"/>
      <c r="AL360" s="69"/>
    </row>
    <row r="361" spans="9:38" x14ac:dyDescent="0.25">
      <c r="I361" s="69"/>
      <c r="M361" s="69"/>
      <c r="Q361" s="67"/>
      <c r="R361" s="67"/>
      <c r="S361" s="67"/>
      <c r="T361" s="67"/>
      <c r="W361" s="69"/>
      <c r="Y361" s="69"/>
      <c r="Z361" s="69"/>
      <c r="AA361" s="69"/>
      <c r="AC361" s="69"/>
      <c r="AD361" s="69"/>
      <c r="AE361" s="69"/>
      <c r="AG361" s="69"/>
      <c r="AH361" s="69"/>
      <c r="AL361" s="69"/>
    </row>
    <row r="362" spans="9:38" x14ac:dyDescent="0.25">
      <c r="I362" s="69"/>
      <c r="M362" s="69"/>
      <c r="Q362" s="71"/>
      <c r="U362" s="69"/>
      <c r="W362" s="69"/>
      <c r="Y362" s="69"/>
      <c r="Z362" s="69"/>
      <c r="AA362" s="69"/>
      <c r="AC362" s="69"/>
      <c r="AD362" s="69"/>
      <c r="AE362" s="69"/>
      <c r="AG362" s="69"/>
      <c r="AH362" s="69"/>
      <c r="AL362" s="69"/>
    </row>
    <row r="363" spans="9:38" x14ac:dyDescent="0.25">
      <c r="I363" s="69"/>
      <c r="M363" s="69"/>
      <c r="Q363" s="71"/>
      <c r="U363" s="69"/>
      <c r="V363" s="69"/>
      <c r="W363" s="69"/>
      <c r="Y363" s="69"/>
      <c r="Z363" s="69"/>
      <c r="AA363" s="69"/>
      <c r="AC363" s="69"/>
      <c r="AD363" s="69"/>
      <c r="AE363" s="69"/>
      <c r="AG363" s="69"/>
      <c r="AH363" s="69"/>
      <c r="AL363" s="69"/>
    </row>
    <row r="364" spans="9:38" x14ac:dyDescent="0.25">
      <c r="I364" s="69"/>
      <c r="M364" s="69"/>
      <c r="Q364" s="71"/>
      <c r="U364" s="69"/>
      <c r="V364" s="69"/>
      <c r="W364" s="69"/>
      <c r="Y364" s="69"/>
      <c r="Z364" s="69"/>
      <c r="AA364" s="69"/>
      <c r="AC364" s="69"/>
      <c r="AD364" s="69"/>
      <c r="AE364" s="69"/>
      <c r="AG364" s="69"/>
      <c r="AH364" s="69"/>
      <c r="AL364" s="69"/>
    </row>
    <row r="365" spans="9:38" x14ac:dyDescent="0.25">
      <c r="I365" s="69"/>
      <c r="M365" s="69"/>
      <c r="Q365" s="71"/>
      <c r="U365" s="69"/>
      <c r="V365" s="69"/>
      <c r="W365" s="69"/>
      <c r="Y365" s="69"/>
      <c r="Z365" s="69"/>
      <c r="AA365" s="69"/>
      <c r="AC365" s="69"/>
      <c r="AD365" s="69"/>
      <c r="AE365" s="69"/>
      <c r="AG365" s="69"/>
      <c r="AH365" s="69"/>
      <c r="AL365" s="69"/>
    </row>
    <row r="366" spans="9:38" x14ac:dyDescent="0.25">
      <c r="I366" s="69"/>
      <c r="M366" s="69"/>
      <c r="Q366" s="85"/>
      <c r="U366" s="69"/>
      <c r="V366" s="69"/>
      <c r="W366" s="69"/>
      <c r="Y366" s="69"/>
      <c r="Z366" s="69"/>
      <c r="AA366" s="69"/>
      <c r="AC366" s="69"/>
      <c r="AD366" s="69"/>
      <c r="AE366" s="69"/>
      <c r="AG366" s="69"/>
      <c r="AH366" s="69"/>
      <c r="AL366" s="69"/>
    </row>
    <row r="367" spans="9:38" x14ac:dyDescent="0.25">
      <c r="I367" s="69"/>
      <c r="M367" s="69"/>
      <c r="Q367" s="85"/>
      <c r="U367" s="69"/>
      <c r="V367" s="69"/>
      <c r="W367" s="69"/>
      <c r="Y367" s="69"/>
      <c r="Z367" s="69"/>
      <c r="AA367" s="69"/>
      <c r="AC367" s="69"/>
      <c r="AD367" s="69"/>
      <c r="AE367" s="69"/>
      <c r="AG367" s="69"/>
      <c r="AH367" s="69"/>
      <c r="AL367" s="69"/>
    </row>
    <row r="368" spans="9:38" x14ac:dyDescent="0.25">
      <c r="I368" s="69"/>
      <c r="M368" s="69"/>
      <c r="Q368" s="85"/>
      <c r="U368" s="69"/>
      <c r="V368" s="69"/>
      <c r="W368" s="69"/>
      <c r="Y368" s="69"/>
      <c r="Z368" s="69"/>
      <c r="AA368" s="69"/>
      <c r="AC368" s="69"/>
      <c r="AD368" s="69"/>
      <c r="AE368" s="69"/>
      <c r="AG368" s="69"/>
      <c r="AH368" s="69"/>
      <c r="AL368" s="69"/>
    </row>
    <row r="369" spans="9:38" x14ac:dyDescent="0.25">
      <c r="I369" s="69"/>
      <c r="M369" s="69"/>
      <c r="Q369" s="71"/>
      <c r="U369" s="69"/>
      <c r="V369" s="69"/>
      <c r="W369" s="69"/>
      <c r="Y369" s="69"/>
      <c r="Z369" s="69"/>
      <c r="AA369" s="69"/>
      <c r="AC369" s="69"/>
      <c r="AD369" s="69"/>
      <c r="AE369" s="69"/>
      <c r="AG369" s="69"/>
      <c r="AH369" s="69"/>
      <c r="AL369" s="69"/>
    </row>
    <row r="370" spans="9:38" x14ac:dyDescent="0.25">
      <c r="I370" s="69"/>
      <c r="M370" s="69"/>
      <c r="Q370" s="71"/>
      <c r="U370" s="69"/>
      <c r="V370" s="69"/>
      <c r="W370" s="69"/>
      <c r="Y370" s="69"/>
      <c r="Z370" s="69"/>
      <c r="AA370" s="69"/>
      <c r="AC370" s="69"/>
      <c r="AD370" s="69"/>
      <c r="AE370" s="69"/>
      <c r="AG370" s="69"/>
      <c r="AH370" s="69"/>
      <c r="AL370" s="69"/>
    </row>
    <row r="371" spans="9:38" x14ac:dyDescent="0.25">
      <c r="I371" s="69"/>
      <c r="M371" s="69"/>
      <c r="Q371" s="71"/>
      <c r="U371" s="69"/>
      <c r="V371" s="69"/>
      <c r="W371" s="69"/>
      <c r="Y371" s="69"/>
      <c r="Z371" s="69"/>
      <c r="AA371" s="69"/>
      <c r="AC371" s="69"/>
      <c r="AD371" s="69"/>
      <c r="AE371" s="69"/>
      <c r="AG371" s="69"/>
      <c r="AH371" s="69"/>
      <c r="AL371" s="69"/>
    </row>
    <row r="372" spans="9:38" x14ac:dyDescent="0.25">
      <c r="I372" s="69"/>
      <c r="M372" s="69"/>
      <c r="Q372" s="71"/>
      <c r="U372" s="69"/>
      <c r="V372" s="69"/>
      <c r="W372" s="69"/>
      <c r="Y372" s="69"/>
      <c r="Z372" s="69"/>
      <c r="AA372" s="69"/>
      <c r="AC372" s="69"/>
      <c r="AD372" s="69"/>
      <c r="AE372" s="69"/>
      <c r="AG372" s="69"/>
      <c r="AH372" s="69"/>
      <c r="AL372" s="69"/>
    </row>
    <row r="373" spans="9:38" x14ac:dyDescent="0.25">
      <c r="I373" s="69"/>
      <c r="M373" s="69"/>
      <c r="Q373" s="71"/>
      <c r="U373" s="69"/>
      <c r="V373" s="69"/>
      <c r="W373" s="69"/>
      <c r="Y373" s="69"/>
      <c r="Z373" s="69"/>
      <c r="AA373" s="69"/>
      <c r="AC373" s="69"/>
      <c r="AD373" s="69"/>
      <c r="AE373" s="69"/>
      <c r="AG373" s="69"/>
      <c r="AH373" s="69"/>
      <c r="AL373" s="69"/>
    </row>
    <row r="374" spans="9:38" x14ac:dyDescent="0.25">
      <c r="I374" s="69"/>
      <c r="M374" s="69"/>
      <c r="Q374" s="71"/>
      <c r="U374" s="69"/>
      <c r="V374" s="69"/>
      <c r="W374" s="69"/>
      <c r="Y374" s="69"/>
      <c r="Z374" s="69"/>
      <c r="AA374" s="69"/>
      <c r="AC374" s="69"/>
      <c r="AD374" s="69"/>
      <c r="AE374" s="69"/>
      <c r="AG374" s="69"/>
      <c r="AH374" s="69"/>
      <c r="AL374" s="69"/>
    </row>
    <row r="375" spans="9:38" x14ac:dyDescent="0.25">
      <c r="I375" s="69"/>
      <c r="M375" s="69"/>
      <c r="Q375" s="71"/>
      <c r="U375" s="69"/>
      <c r="V375" s="69"/>
      <c r="W375" s="69"/>
      <c r="Y375" s="69"/>
      <c r="Z375" s="69"/>
      <c r="AA375" s="69"/>
      <c r="AC375" s="69"/>
      <c r="AD375" s="69"/>
      <c r="AE375" s="69"/>
      <c r="AG375" s="69"/>
      <c r="AH375" s="69"/>
      <c r="AL375" s="69"/>
    </row>
    <row r="376" spans="9:38" x14ac:dyDescent="0.25">
      <c r="I376" s="69"/>
      <c r="M376" s="69"/>
      <c r="Q376" s="71"/>
      <c r="U376" s="69"/>
      <c r="V376" s="69"/>
      <c r="W376" s="69"/>
      <c r="Y376" s="69"/>
      <c r="Z376" s="69"/>
      <c r="AA376" s="69"/>
      <c r="AC376" s="69"/>
      <c r="AD376" s="69"/>
      <c r="AE376" s="69"/>
      <c r="AG376" s="69"/>
      <c r="AH376" s="69"/>
      <c r="AL376" s="69"/>
    </row>
    <row r="377" spans="9:38" x14ac:dyDescent="0.25">
      <c r="I377" s="69"/>
      <c r="M377" s="69"/>
      <c r="Q377" s="71"/>
      <c r="U377" s="69"/>
      <c r="V377" s="69"/>
      <c r="W377" s="69"/>
      <c r="Y377" s="69"/>
      <c r="Z377" s="69"/>
      <c r="AA377" s="69"/>
      <c r="AC377" s="69"/>
      <c r="AD377" s="69"/>
      <c r="AE377" s="69"/>
      <c r="AG377" s="69"/>
      <c r="AH377" s="69"/>
      <c r="AL377" s="69"/>
    </row>
    <row r="378" spans="9:38" x14ac:dyDescent="0.25">
      <c r="I378" s="69"/>
      <c r="M378" s="69"/>
      <c r="Q378" s="71"/>
      <c r="U378" s="69"/>
      <c r="V378" s="69"/>
      <c r="W378" s="69"/>
      <c r="Y378" s="69"/>
      <c r="Z378" s="69"/>
      <c r="AA378" s="69"/>
      <c r="AC378" s="69"/>
      <c r="AD378" s="69"/>
      <c r="AE378" s="69"/>
      <c r="AG378" s="69"/>
      <c r="AH378" s="69"/>
      <c r="AL378" s="69"/>
    </row>
    <row r="379" spans="9:38" x14ac:dyDescent="0.25">
      <c r="I379" s="69"/>
      <c r="M379" s="69"/>
      <c r="Q379" s="71"/>
      <c r="U379" s="69"/>
      <c r="V379" s="69"/>
      <c r="W379" s="69"/>
      <c r="Y379" s="69"/>
      <c r="Z379" s="69"/>
      <c r="AA379" s="69"/>
      <c r="AC379" s="69"/>
      <c r="AD379" s="69"/>
      <c r="AE379" s="69"/>
      <c r="AG379" s="69"/>
      <c r="AH379" s="69"/>
      <c r="AL379" s="69"/>
    </row>
    <row r="380" spans="9:38" x14ac:dyDescent="0.25">
      <c r="I380" s="69"/>
      <c r="M380" s="69"/>
      <c r="Q380" s="71"/>
      <c r="U380" s="69"/>
      <c r="V380" s="69"/>
      <c r="W380" s="69"/>
      <c r="Y380" s="69"/>
      <c r="Z380" s="69"/>
      <c r="AA380" s="69"/>
      <c r="AC380" s="69"/>
      <c r="AD380" s="69"/>
      <c r="AE380" s="69"/>
      <c r="AG380" s="69"/>
      <c r="AH380" s="69"/>
      <c r="AL380" s="69"/>
    </row>
    <row r="381" spans="9:38" x14ac:dyDescent="0.25">
      <c r="I381" s="69"/>
      <c r="M381" s="69"/>
      <c r="Q381" s="71"/>
      <c r="U381" s="69"/>
      <c r="V381" s="69"/>
      <c r="W381" s="69"/>
      <c r="Y381" s="69"/>
      <c r="Z381" s="69"/>
      <c r="AA381" s="69"/>
      <c r="AC381" s="69"/>
      <c r="AD381" s="69"/>
      <c r="AE381" s="69"/>
      <c r="AG381" s="69"/>
      <c r="AH381" s="69"/>
      <c r="AL381" s="69"/>
    </row>
    <row r="382" spans="9:38" x14ac:dyDescent="0.25">
      <c r="I382" s="69"/>
      <c r="M382" s="69"/>
      <c r="Q382" s="71"/>
      <c r="U382" s="69"/>
      <c r="V382" s="69"/>
      <c r="W382" s="69"/>
      <c r="Y382" s="69"/>
      <c r="Z382" s="69"/>
      <c r="AA382" s="69"/>
      <c r="AC382" s="69"/>
      <c r="AD382" s="69"/>
      <c r="AE382" s="69"/>
      <c r="AG382" s="69"/>
      <c r="AH382" s="69"/>
      <c r="AL382" s="69"/>
    </row>
    <row r="383" spans="9:38" x14ac:dyDescent="0.25">
      <c r="I383" s="69"/>
      <c r="M383" s="69"/>
      <c r="Q383" s="71"/>
      <c r="U383" s="69"/>
      <c r="V383" s="69"/>
      <c r="W383" s="69"/>
      <c r="Y383" s="69"/>
      <c r="Z383" s="69"/>
      <c r="AA383" s="69"/>
      <c r="AC383" s="69"/>
      <c r="AD383" s="69"/>
      <c r="AE383" s="69"/>
      <c r="AG383" s="69"/>
      <c r="AH383" s="69"/>
      <c r="AL383" s="69"/>
    </row>
    <row r="384" spans="9:38" x14ac:dyDescent="0.25">
      <c r="I384" s="69"/>
      <c r="M384" s="69"/>
      <c r="Q384" s="71"/>
      <c r="U384" s="69"/>
      <c r="V384" s="69"/>
      <c r="W384" s="69"/>
      <c r="Y384" s="69"/>
      <c r="Z384" s="69"/>
      <c r="AA384" s="69"/>
      <c r="AC384" s="69"/>
      <c r="AD384" s="69"/>
      <c r="AE384" s="69"/>
      <c r="AG384" s="69"/>
      <c r="AH384" s="69"/>
      <c r="AL384" s="69"/>
    </row>
    <row r="385" spans="9:38" x14ac:dyDescent="0.25">
      <c r="I385" s="69"/>
      <c r="M385" s="69"/>
      <c r="Q385" s="71"/>
      <c r="U385" s="69"/>
      <c r="V385" s="69"/>
      <c r="W385" s="69"/>
      <c r="Y385" s="69"/>
      <c r="Z385" s="69"/>
      <c r="AA385" s="69"/>
      <c r="AC385" s="69"/>
      <c r="AD385" s="69"/>
      <c r="AE385" s="69"/>
      <c r="AG385" s="69"/>
      <c r="AH385" s="69"/>
      <c r="AL385" s="69"/>
    </row>
    <row r="386" spans="9:38" x14ac:dyDescent="0.25">
      <c r="I386" s="69"/>
      <c r="M386" s="69"/>
      <c r="Q386" s="71"/>
      <c r="U386" s="69"/>
      <c r="V386" s="69"/>
      <c r="W386" s="69"/>
      <c r="Y386" s="69"/>
      <c r="Z386" s="69"/>
      <c r="AA386" s="69"/>
      <c r="AC386" s="69"/>
      <c r="AD386" s="69"/>
      <c r="AE386" s="69"/>
      <c r="AG386" s="69"/>
      <c r="AH386" s="69"/>
      <c r="AL386" s="69"/>
    </row>
    <row r="387" spans="9:38" x14ac:dyDescent="0.25">
      <c r="I387" s="69"/>
      <c r="M387" s="69"/>
      <c r="Q387" s="71"/>
      <c r="U387" s="69"/>
      <c r="V387" s="69"/>
      <c r="W387" s="69"/>
      <c r="Y387" s="69"/>
      <c r="Z387" s="69"/>
      <c r="AA387" s="69"/>
      <c r="AC387" s="69"/>
      <c r="AD387" s="69"/>
      <c r="AE387" s="69"/>
      <c r="AG387" s="69"/>
      <c r="AH387" s="69"/>
      <c r="AL387" s="69"/>
    </row>
    <row r="388" spans="9:38" x14ac:dyDescent="0.25">
      <c r="I388" s="69"/>
      <c r="M388" s="69"/>
      <c r="Q388" s="71"/>
      <c r="U388" s="69"/>
      <c r="V388" s="69"/>
      <c r="W388" s="69"/>
      <c r="Y388" s="69"/>
      <c r="Z388" s="69"/>
      <c r="AA388" s="69"/>
      <c r="AC388" s="69"/>
      <c r="AD388" s="69"/>
      <c r="AE388" s="69"/>
      <c r="AG388" s="69"/>
      <c r="AH388" s="69"/>
      <c r="AL388" s="69"/>
    </row>
    <row r="389" spans="9:38" x14ac:dyDescent="0.25">
      <c r="I389" s="69"/>
      <c r="M389" s="69"/>
      <c r="Q389" s="71"/>
      <c r="U389" s="69"/>
      <c r="V389" s="69"/>
      <c r="W389" s="69"/>
      <c r="Y389" s="69"/>
      <c r="Z389" s="69"/>
      <c r="AA389" s="69"/>
      <c r="AC389" s="69"/>
      <c r="AD389" s="69"/>
      <c r="AE389" s="69"/>
      <c r="AG389" s="69"/>
      <c r="AH389" s="69"/>
      <c r="AL389" s="69"/>
    </row>
    <row r="390" spans="9:38" x14ac:dyDescent="0.25">
      <c r="I390" s="69"/>
      <c r="M390" s="69"/>
      <c r="Q390" s="71"/>
      <c r="U390" s="69"/>
      <c r="V390" s="69"/>
      <c r="W390" s="69"/>
      <c r="Y390" s="69"/>
      <c r="Z390" s="69"/>
      <c r="AA390" s="69"/>
      <c r="AC390" s="69"/>
      <c r="AD390" s="69"/>
      <c r="AE390" s="69"/>
      <c r="AG390" s="69"/>
      <c r="AH390" s="69"/>
      <c r="AL390" s="69"/>
    </row>
    <row r="391" spans="9:38" x14ac:dyDescent="0.25">
      <c r="I391" s="69"/>
      <c r="M391" s="69"/>
      <c r="Q391" s="85"/>
      <c r="U391" s="69"/>
      <c r="V391" s="69"/>
      <c r="W391" s="69"/>
      <c r="Y391" s="69"/>
      <c r="Z391" s="69"/>
      <c r="AA391" s="69"/>
      <c r="AC391" s="69"/>
      <c r="AD391" s="69"/>
      <c r="AE391" s="69"/>
      <c r="AG391" s="69"/>
      <c r="AH391" s="69"/>
      <c r="AL391" s="69"/>
    </row>
    <row r="392" spans="9:38" x14ac:dyDescent="0.25">
      <c r="I392" s="69"/>
      <c r="M392" s="69"/>
      <c r="Q392" s="71"/>
      <c r="U392" s="69"/>
      <c r="V392" s="69"/>
      <c r="W392" s="69"/>
      <c r="Y392" s="69"/>
      <c r="Z392" s="69"/>
      <c r="AA392" s="69"/>
      <c r="AC392" s="69"/>
      <c r="AD392" s="69"/>
      <c r="AE392" s="69"/>
      <c r="AG392" s="69"/>
      <c r="AH392" s="69"/>
      <c r="AL392" s="69"/>
    </row>
    <row r="393" spans="9:38" x14ac:dyDescent="0.25">
      <c r="I393" s="69"/>
      <c r="M393" s="69"/>
      <c r="Q393" s="71"/>
      <c r="U393" s="69"/>
      <c r="V393" s="69"/>
      <c r="W393" s="69"/>
      <c r="Y393" s="69"/>
      <c r="Z393" s="69"/>
      <c r="AA393" s="69"/>
      <c r="AC393" s="69"/>
      <c r="AD393" s="69"/>
      <c r="AE393" s="69"/>
      <c r="AG393" s="69"/>
      <c r="AH393" s="69"/>
      <c r="AL393" s="69"/>
    </row>
    <row r="394" spans="9:38" x14ac:dyDescent="0.25">
      <c r="I394" s="69"/>
      <c r="M394" s="69"/>
      <c r="Q394" s="71"/>
      <c r="U394" s="69"/>
      <c r="V394" s="69"/>
      <c r="W394" s="69"/>
      <c r="Y394" s="69"/>
      <c r="Z394" s="69"/>
      <c r="AA394" s="69"/>
      <c r="AC394" s="69"/>
      <c r="AD394" s="69"/>
      <c r="AE394" s="69"/>
      <c r="AG394" s="69"/>
      <c r="AH394" s="69"/>
      <c r="AL394" s="69"/>
    </row>
    <row r="395" spans="9:38" x14ac:dyDescent="0.25">
      <c r="I395" s="69"/>
      <c r="M395" s="69"/>
      <c r="Q395" s="71"/>
      <c r="U395" s="69"/>
      <c r="V395" s="69"/>
      <c r="W395" s="69"/>
      <c r="Y395" s="69"/>
      <c r="Z395" s="69"/>
      <c r="AA395" s="69"/>
      <c r="AC395" s="69"/>
      <c r="AD395" s="69"/>
      <c r="AE395" s="69"/>
      <c r="AG395" s="69"/>
      <c r="AH395" s="69"/>
      <c r="AL395" s="69"/>
    </row>
    <row r="396" spans="9:38" x14ac:dyDescent="0.25">
      <c r="I396" s="69"/>
      <c r="M396" s="69"/>
      <c r="Q396" s="71"/>
      <c r="U396" s="69"/>
      <c r="V396" s="69"/>
      <c r="W396" s="69"/>
      <c r="Y396" s="69"/>
      <c r="Z396" s="69"/>
      <c r="AA396" s="69"/>
      <c r="AC396" s="69"/>
      <c r="AD396" s="69"/>
      <c r="AE396" s="69"/>
      <c r="AG396" s="69"/>
      <c r="AH396" s="69"/>
      <c r="AL396" s="69"/>
    </row>
    <row r="397" spans="9:38" x14ac:dyDescent="0.25">
      <c r="I397" s="69"/>
      <c r="M397" s="69"/>
      <c r="Q397" s="71"/>
      <c r="U397" s="69"/>
      <c r="V397" s="69"/>
      <c r="W397" s="69"/>
      <c r="Y397" s="69"/>
      <c r="Z397" s="69"/>
      <c r="AA397" s="69"/>
      <c r="AC397" s="69"/>
      <c r="AD397" s="69"/>
      <c r="AE397" s="69"/>
      <c r="AG397" s="69"/>
      <c r="AH397" s="69"/>
      <c r="AL397" s="69"/>
    </row>
    <row r="398" spans="9:38" x14ac:dyDescent="0.25">
      <c r="I398" s="69"/>
      <c r="M398" s="69"/>
      <c r="Q398" s="71"/>
      <c r="U398" s="69"/>
      <c r="V398" s="69"/>
      <c r="W398" s="69"/>
      <c r="Y398" s="69"/>
      <c r="Z398" s="69"/>
      <c r="AA398" s="69"/>
      <c r="AC398" s="69"/>
      <c r="AD398" s="69"/>
      <c r="AE398" s="69"/>
      <c r="AG398" s="69"/>
      <c r="AH398" s="69"/>
      <c r="AL398" s="69"/>
    </row>
    <row r="399" spans="9:38" x14ac:dyDescent="0.25">
      <c r="I399" s="69"/>
      <c r="M399" s="69"/>
      <c r="Q399" s="71"/>
      <c r="U399" s="69"/>
      <c r="V399" s="69"/>
      <c r="W399" s="69"/>
      <c r="Y399" s="69"/>
      <c r="Z399" s="69"/>
      <c r="AA399" s="69"/>
      <c r="AC399" s="69"/>
      <c r="AD399" s="69"/>
      <c r="AE399" s="69"/>
      <c r="AG399" s="69"/>
      <c r="AH399" s="69"/>
      <c r="AL399" s="69"/>
    </row>
    <row r="400" spans="9:38" x14ac:dyDescent="0.25">
      <c r="I400" s="69"/>
      <c r="M400" s="69"/>
      <c r="Q400" s="71"/>
      <c r="U400" s="69"/>
      <c r="V400" s="69"/>
      <c r="W400" s="69"/>
      <c r="Y400" s="69"/>
      <c r="Z400" s="69"/>
      <c r="AA400" s="69"/>
      <c r="AC400" s="69"/>
      <c r="AD400" s="69"/>
      <c r="AE400" s="69"/>
      <c r="AG400" s="69"/>
      <c r="AH400" s="69"/>
      <c r="AL400" s="69"/>
    </row>
    <row r="401" spans="9:38" x14ac:dyDescent="0.25">
      <c r="I401" s="69"/>
      <c r="M401" s="69"/>
      <c r="Q401" s="71"/>
      <c r="U401" s="69"/>
      <c r="V401" s="69"/>
      <c r="W401" s="69"/>
      <c r="Y401" s="69"/>
      <c r="Z401" s="69"/>
      <c r="AA401" s="69"/>
      <c r="AC401" s="69"/>
      <c r="AD401" s="69"/>
      <c r="AE401" s="69"/>
      <c r="AG401" s="69"/>
      <c r="AH401" s="69"/>
      <c r="AL401" s="69"/>
    </row>
    <row r="402" spans="9:38" x14ac:dyDescent="0.25">
      <c r="I402" s="69"/>
      <c r="M402" s="69"/>
      <c r="Q402" s="71"/>
      <c r="U402" s="69"/>
      <c r="V402" s="69"/>
      <c r="W402" s="69"/>
      <c r="Y402" s="69"/>
      <c r="Z402" s="69"/>
      <c r="AA402" s="69"/>
      <c r="AC402" s="69"/>
      <c r="AD402" s="69"/>
      <c r="AE402" s="69"/>
      <c r="AG402" s="69"/>
      <c r="AH402" s="69"/>
      <c r="AL402" s="69"/>
    </row>
    <row r="403" spans="9:38" x14ac:dyDescent="0.25">
      <c r="I403" s="69"/>
      <c r="M403" s="69"/>
      <c r="Q403" s="71"/>
      <c r="U403" s="69"/>
      <c r="V403" s="69"/>
      <c r="W403" s="69"/>
      <c r="Y403" s="69"/>
      <c r="Z403" s="69"/>
      <c r="AA403" s="69"/>
      <c r="AC403" s="69"/>
      <c r="AD403" s="69"/>
      <c r="AE403" s="69"/>
      <c r="AG403" s="69"/>
      <c r="AH403" s="69"/>
      <c r="AL403" s="69"/>
    </row>
    <row r="404" spans="9:38" x14ac:dyDescent="0.25">
      <c r="I404" s="69"/>
      <c r="M404" s="69"/>
      <c r="Q404" s="71"/>
      <c r="U404" s="69"/>
      <c r="V404" s="69"/>
      <c r="W404" s="69"/>
      <c r="Y404" s="69"/>
      <c r="Z404" s="69"/>
      <c r="AA404" s="69"/>
      <c r="AC404" s="69"/>
      <c r="AD404" s="69"/>
      <c r="AE404" s="69"/>
      <c r="AG404" s="69"/>
      <c r="AH404" s="69"/>
      <c r="AL404" s="69"/>
    </row>
    <row r="405" spans="9:38" x14ac:dyDescent="0.25">
      <c r="I405" s="69"/>
      <c r="M405" s="69"/>
      <c r="Q405" s="71"/>
      <c r="U405" s="69"/>
      <c r="V405" s="69"/>
      <c r="W405" s="69"/>
      <c r="Y405" s="69"/>
      <c r="Z405" s="69"/>
      <c r="AA405" s="69"/>
      <c r="AC405" s="69"/>
      <c r="AD405" s="69"/>
      <c r="AE405" s="69"/>
      <c r="AG405" s="69"/>
      <c r="AH405" s="69"/>
      <c r="AL405" s="69"/>
    </row>
    <row r="406" spans="9:38" x14ac:dyDescent="0.25">
      <c r="I406" s="69"/>
      <c r="M406" s="69"/>
      <c r="Q406" s="71"/>
      <c r="U406" s="69"/>
      <c r="V406" s="69"/>
      <c r="W406" s="69"/>
      <c r="Y406" s="69"/>
      <c r="Z406" s="69"/>
      <c r="AA406" s="69"/>
      <c r="AC406" s="69"/>
      <c r="AD406" s="69"/>
      <c r="AE406" s="69"/>
      <c r="AG406" s="69"/>
      <c r="AH406" s="69"/>
      <c r="AL406" s="69"/>
    </row>
    <row r="407" spans="9:38" x14ac:dyDescent="0.25">
      <c r="I407" s="69"/>
      <c r="M407" s="69"/>
      <c r="Q407" s="71"/>
      <c r="U407" s="69"/>
      <c r="V407" s="69"/>
      <c r="W407" s="69"/>
      <c r="Y407" s="69"/>
      <c r="Z407" s="69"/>
      <c r="AA407" s="69"/>
      <c r="AC407" s="69"/>
      <c r="AD407" s="69"/>
      <c r="AE407" s="69"/>
      <c r="AG407" s="69"/>
      <c r="AH407" s="69"/>
      <c r="AL407" s="69"/>
    </row>
    <row r="408" spans="9:38" x14ac:dyDescent="0.25">
      <c r="I408" s="69"/>
      <c r="M408" s="69"/>
      <c r="Q408" s="71"/>
      <c r="U408" s="69"/>
      <c r="V408" s="69"/>
      <c r="W408" s="69"/>
      <c r="Y408" s="69"/>
      <c r="Z408" s="69"/>
      <c r="AA408" s="69"/>
      <c r="AC408" s="69"/>
      <c r="AD408" s="69"/>
      <c r="AE408" s="69"/>
      <c r="AG408" s="69"/>
      <c r="AH408" s="69"/>
      <c r="AL408" s="69"/>
    </row>
    <row r="409" spans="9:38" x14ac:dyDescent="0.25">
      <c r="I409" s="69"/>
      <c r="M409" s="69"/>
      <c r="Q409" s="71"/>
      <c r="U409" s="69"/>
      <c r="V409" s="69"/>
      <c r="W409" s="69"/>
      <c r="Y409" s="69"/>
      <c r="Z409" s="69"/>
      <c r="AA409" s="69"/>
      <c r="AC409" s="69"/>
      <c r="AD409" s="69"/>
      <c r="AE409" s="69"/>
      <c r="AG409" s="69"/>
      <c r="AH409" s="69"/>
      <c r="AL409" s="69"/>
    </row>
    <row r="410" spans="9:38" x14ac:dyDescent="0.25">
      <c r="I410" s="69"/>
      <c r="M410" s="69"/>
      <c r="Q410" s="71"/>
      <c r="U410" s="69"/>
      <c r="V410" s="69"/>
      <c r="W410" s="69"/>
      <c r="Y410" s="69"/>
      <c r="Z410" s="69"/>
      <c r="AA410" s="69"/>
      <c r="AC410" s="69"/>
      <c r="AD410" s="69"/>
      <c r="AE410" s="69"/>
      <c r="AG410" s="69"/>
      <c r="AH410" s="69"/>
      <c r="AL410" s="69"/>
    </row>
    <row r="411" spans="9:38" x14ac:dyDescent="0.25">
      <c r="I411" s="69"/>
      <c r="M411" s="69"/>
      <c r="Q411" s="71"/>
      <c r="U411" s="69"/>
      <c r="V411" s="69"/>
      <c r="W411" s="69"/>
      <c r="Y411" s="69"/>
      <c r="Z411" s="69"/>
      <c r="AA411" s="69"/>
      <c r="AC411" s="69"/>
      <c r="AD411" s="69"/>
      <c r="AE411" s="69"/>
      <c r="AG411" s="69"/>
      <c r="AH411" s="69"/>
      <c r="AL411" s="69"/>
    </row>
    <row r="412" spans="9:38" x14ac:dyDescent="0.25">
      <c r="I412" s="69"/>
      <c r="M412" s="69"/>
      <c r="Q412" s="71"/>
      <c r="U412" s="69"/>
      <c r="V412" s="69"/>
      <c r="W412" s="69"/>
      <c r="Y412" s="69"/>
      <c r="Z412" s="69"/>
      <c r="AA412" s="69"/>
      <c r="AC412" s="69"/>
      <c r="AD412" s="69"/>
      <c r="AE412" s="69"/>
      <c r="AG412" s="69"/>
      <c r="AH412" s="69"/>
      <c r="AL412" s="69"/>
    </row>
    <row r="413" spans="9:38" x14ac:dyDescent="0.25">
      <c r="I413" s="69"/>
      <c r="M413" s="69"/>
      <c r="Q413" s="71"/>
      <c r="U413" s="69"/>
      <c r="V413" s="69"/>
      <c r="W413" s="69"/>
      <c r="Y413" s="69"/>
      <c r="Z413" s="69"/>
      <c r="AA413" s="69"/>
      <c r="AC413" s="69"/>
      <c r="AD413" s="69"/>
      <c r="AE413" s="69"/>
      <c r="AG413" s="69"/>
      <c r="AH413" s="69"/>
      <c r="AL413" s="69"/>
    </row>
    <row r="414" spans="9:38" x14ac:dyDescent="0.25">
      <c r="I414" s="69"/>
      <c r="M414" s="69"/>
      <c r="Q414" s="71"/>
      <c r="U414" s="69"/>
      <c r="V414" s="69"/>
      <c r="W414" s="69"/>
      <c r="Y414" s="69"/>
      <c r="Z414" s="69"/>
      <c r="AA414" s="69"/>
      <c r="AC414" s="69"/>
      <c r="AD414" s="69"/>
      <c r="AE414" s="69"/>
      <c r="AG414" s="69"/>
      <c r="AH414" s="69"/>
      <c r="AL414" s="69"/>
    </row>
    <row r="415" spans="9:38" x14ac:dyDescent="0.25">
      <c r="I415" s="69"/>
      <c r="M415" s="69"/>
      <c r="Q415" s="71"/>
      <c r="U415" s="69"/>
      <c r="V415" s="69"/>
      <c r="W415" s="69"/>
      <c r="Y415" s="69"/>
      <c r="Z415" s="69"/>
      <c r="AA415" s="69"/>
      <c r="AC415" s="69"/>
      <c r="AD415" s="69"/>
      <c r="AE415" s="69"/>
      <c r="AG415" s="69"/>
      <c r="AH415" s="69"/>
      <c r="AL415" s="69"/>
    </row>
    <row r="416" spans="9:38" x14ac:dyDescent="0.25">
      <c r="I416" s="69"/>
      <c r="M416" s="69"/>
      <c r="Q416" s="71"/>
      <c r="U416" s="69"/>
      <c r="V416" s="69"/>
      <c r="W416" s="69"/>
      <c r="Y416" s="69"/>
      <c r="Z416" s="69"/>
      <c r="AA416" s="69"/>
      <c r="AC416" s="69"/>
      <c r="AD416" s="69"/>
      <c r="AE416" s="69"/>
      <c r="AG416" s="69"/>
      <c r="AH416" s="69"/>
      <c r="AL416" s="69"/>
    </row>
    <row r="417" spans="9:38" x14ac:dyDescent="0.25">
      <c r="I417" s="69"/>
      <c r="M417" s="69"/>
      <c r="Q417" s="71"/>
      <c r="U417" s="69"/>
      <c r="V417" s="69"/>
      <c r="W417" s="69"/>
      <c r="Y417" s="69"/>
      <c r="Z417" s="69"/>
      <c r="AA417" s="69"/>
      <c r="AC417" s="69"/>
      <c r="AD417" s="69"/>
      <c r="AE417" s="69"/>
      <c r="AG417" s="69"/>
      <c r="AH417" s="69"/>
      <c r="AL417" s="69"/>
    </row>
    <row r="418" spans="9:38" x14ac:dyDescent="0.25">
      <c r="I418" s="69"/>
      <c r="M418" s="69"/>
      <c r="Q418" s="71"/>
      <c r="U418" s="69"/>
      <c r="V418" s="69"/>
      <c r="W418" s="69"/>
      <c r="Y418" s="69"/>
      <c r="Z418" s="69"/>
      <c r="AA418" s="69"/>
      <c r="AC418" s="69"/>
      <c r="AD418" s="69"/>
      <c r="AE418" s="69"/>
      <c r="AG418" s="69"/>
      <c r="AH418" s="69"/>
      <c r="AL418" s="69"/>
    </row>
    <row r="419" spans="9:38" x14ac:dyDescent="0.25">
      <c r="I419" s="69"/>
      <c r="M419" s="69"/>
      <c r="Q419" s="71"/>
      <c r="U419" s="69"/>
      <c r="V419" s="69"/>
      <c r="W419" s="69"/>
      <c r="Y419" s="69"/>
      <c r="Z419" s="69"/>
      <c r="AA419" s="69"/>
      <c r="AC419" s="69"/>
      <c r="AD419" s="69"/>
      <c r="AE419" s="69"/>
      <c r="AG419" s="69"/>
      <c r="AH419" s="69"/>
      <c r="AL419" s="69"/>
    </row>
    <row r="420" spans="9:38" x14ac:dyDescent="0.25">
      <c r="I420" s="69"/>
      <c r="M420" s="69"/>
      <c r="Q420" s="71"/>
      <c r="U420" s="69"/>
      <c r="V420" s="69"/>
      <c r="W420" s="69"/>
      <c r="Y420" s="69"/>
      <c r="Z420" s="69"/>
      <c r="AA420" s="69"/>
      <c r="AC420" s="69"/>
      <c r="AD420" s="69"/>
      <c r="AE420" s="69"/>
      <c r="AG420" s="69"/>
      <c r="AH420" s="69"/>
      <c r="AL420" s="69"/>
    </row>
    <row r="421" spans="9:38" x14ac:dyDescent="0.25">
      <c r="I421" s="69"/>
      <c r="M421" s="69"/>
      <c r="Q421" s="71"/>
      <c r="U421" s="69"/>
      <c r="V421" s="69"/>
      <c r="W421" s="69"/>
      <c r="Y421" s="69"/>
      <c r="Z421" s="69"/>
      <c r="AA421" s="69"/>
      <c r="AC421" s="69"/>
      <c r="AD421" s="69"/>
      <c r="AE421" s="69"/>
      <c r="AG421" s="69"/>
      <c r="AH421" s="69"/>
      <c r="AL421" s="69"/>
    </row>
    <row r="422" spans="9:38" x14ac:dyDescent="0.25">
      <c r="I422" s="69"/>
      <c r="M422" s="69"/>
      <c r="Q422" s="71"/>
      <c r="U422" s="69"/>
      <c r="V422" s="69"/>
      <c r="W422" s="69"/>
      <c r="Y422" s="69"/>
      <c r="Z422" s="69"/>
      <c r="AA422" s="69"/>
      <c r="AC422" s="69"/>
      <c r="AD422" s="69"/>
      <c r="AE422" s="69"/>
      <c r="AG422" s="69"/>
      <c r="AH422" s="69"/>
      <c r="AL422" s="69"/>
    </row>
    <row r="423" spans="9:38" x14ac:dyDescent="0.25">
      <c r="I423" s="69"/>
      <c r="M423" s="69"/>
      <c r="Q423" s="71"/>
      <c r="U423" s="69"/>
      <c r="V423" s="69"/>
      <c r="W423" s="69"/>
      <c r="Y423" s="69"/>
      <c r="Z423" s="69"/>
      <c r="AA423" s="69"/>
      <c r="AC423" s="69"/>
      <c r="AD423" s="69"/>
      <c r="AE423" s="69"/>
      <c r="AG423" s="69"/>
      <c r="AH423" s="69"/>
      <c r="AL423" s="69"/>
    </row>
    <row r="424" spans="9:38" x14ac:dyDescent="0.25">
      <c r="I424" s="69"/>
      <c r="M424" s="69"/>
      <c r="Q424" s="71"/>
      <c r="U424" s="69"/>
      <c r="V424" s="69"/>
      <c r="W424" s="69"/>
      <c r="Y424" s="69"/>
      <c r="Z424" s="69"/>
      <c r="AA424" s="69"/>
      <c r="AC424" s="69"/>
      <c r="AD424" s="69"/>
      <c r="AE424" s="69"/>
      <c r="AG424" s="69"/>
      <c r="AH424" s="69"/>
      <c r="AL424" s="69"/>
    </row>
    <row r="425" spans="9:38" x14ac:dyDescent="0.25">
      <c r="I425" s="69"/>
      <c r="M425" s="69"/>
      <c r="Q425" s="71"/>
      <c r="U425" s="69"/>
      <c r="V425" s="69"/>
      <c r="W425" s="69"/>
      <c r="Y425" s="69"/>
      <c r="Z425" s="69"/>
      <c r="AA425" s="69"/>
      <c r="AC425" s="69"/>
      <c r="AD425" s="69"/>
      <c r="AE425" s="69"/>
      <c r="AG425" s="69"/>
      <c r="AH425" s="69"/>
      <c r="AL425" s="69"/>
    </row>
    <row r="426" spans="9:38" x14ac:dyDescent="0.25">
      <c r="I426" s="69"/>
      <c r="M426" s="69"/>
      <c r="Q426" s="71"/>
      <c r="U426" s="69"/>
      <c r="V426" s="69"/>
      <c r="W426" s="69"/>
      <c r="Y426" s="69"/>
      <c r="Z426" s="69"/>
      <c r="AA426" s="69"/>
      <c r="AC426" s="69"/>
      <c r="AD426" s="69"/>
      <c r="AE426" s="69"/>
      <c r="AG426" s="69"/>
      <c r="AH426" s="69"/>
      <c r="AL426" s="69"/>
    </row>
    <row r="427" spans="9:38" x14ac:dyDescent="0.25">
      <c r="I427" s="69"/>
      <c r="M427" s="69"/>
      <c r="Q427" s="71"/>
      <c r="U427" s="69"/>
      <c r="V427" s="69"/>
      <c r="W427" s="69"/>
      <c r="Y427" s="69"/>
      <c r="Z427" s="69"/>
      <c r="AA427" s="69"/>
      <c r="AC427" s="69"/>
      <c r="AD427" s="69"/>
      <c r="AE427" s="69"/>
      <c r="AG427" s="69"/>
      <c r="AH427" s="69"/>
      <c r="AL427" s="69"/>
    </row>
    <row r="428" spans="9:38" x14ac:dyDescent="0.25">
      <c r="I428" s="69"/>
      <c r="M428" s="69"/>
      <c r="Q428" s="71"/>
      <c r="U428" s="69"/>
      <c r="V428" s="69"/>
      <c r="W428" s="69"/>
      <c r="Y428" s="69"/>
      <c r="Z428" s="69"/>
      <c r="AA428" s="69"/>
      <c r="AC428" s="69"/>
      <c r="AD428" s="69"/>
      <c r="AE428" s="69"/>
      <c r="AG428" s="69"/>
      <c r="AH428" s="69"/>
      <c r="AL428" s="69"/>
    </row>
    <row r="429" spans="9:38" x14ac:dyDescent="0.25">
      <c r="I429" s="69"/>
      <c r="M429" s="69"/>
      <c r="Q429" s="71"/>
      <c r="U429" s="69"/>
      <c r="V429" s="69"/>
      <c r="W429" s="69"/>
      <c r="Y429" s="69"/>
      <c r="Z429" s="69"/>
      <c r="AA429" s="69"/>
      <c r="AC429" s="69"/>
      <c r="AD429" s="69"/>
      <c r="AE429" s="69"/>
      <c r="AG429" s="69"/>
      <c r="AH429" s="69"/>
      <c r="AL429" s="69"/>
    </row>
    <row r="430" spans="9:38" x14ac:dyDescent="0.25">
      <c r="I430" s="69"/>
      <c r="M430" s="69"/>
      <c r="Q430" s="71"/>
      <c r="U430" s="69"/>
      <c r="V430" s="69"/>
      <c r="W430" s="69"/>
      <c r="Y430" s="69"/>
      <c r="Z430" s="69"/>
      <c r="AA430" s="69"/>
      <c r="AC430" s="69"/>
      <c r="AD430" s="69"/>
      <c r="AE430" s="69"/>
      <c r="AG430" s="69"/>
      <c r="AH430" s="69"/>
      <c r="AL430" s="69"/>
    </row>
    <row r="431" spans="9:38" x14ac:dyDescent="0.25">
      <c r="I431" s="69"/>
      <c r="M431" s="69"/>
      <c r="Q431" s="71"/>
      <c r="U431" s="69"/>
      <c r="V431" s="69"/>
      <c r="W431" s="69"/>
      <c r="Y431" s="69"/>
      <c r="Z431" s="69"/>
      <c r="AA431" s="69"/>
      <c r="AC431" s="69"/>
      <c r="AD431" s="69"/>
      <c r="AE431" s="69"/>
      <c r="AG431" s="69"/>
      <c r="AH431" s="69"/>
      <c r="AL431" s="69"/>
    </row>
    <row r="432" spans="9:38" x14ac:dyDescent="0.25">
      <c r="I432" s="69"/>
      <c r="M432" s="69"/>
      <c r="Q432" s="71"/>
      <c r="U432" s="69"/>
      <c r="V432" s="69"/>
      <c r="W432" s="69"/>
      <c r="Y432" s="69"/>
      <c r="Z432" s="69"/>
      <c r="AA432" s="69"/>
      <c r="AC432" s="69"/>
      <c r="AD432" s="69"/>
      <c r="AE432" s="69"/>
      <c r="AG432" s="69"/>
      <c r="AH432" s="69"/>
      <c r="AL432" s="69"/>
    </row>
    <row r="433" spans="9:38" x14ac:dyDescent="0.25">
      <c r="I433" s="69"/>
      <c r="M433" s="69"/>
      <c r="Q433" s="71"/>
      <c r="U433" s="69"/>
      <c r="V433" s="69"/>
      <c r="W433" s="69"/>
      <c r="Y433" s="69"/>
      <c r="Z433" s="69"/>
      <c r="AA433" s="69"/>
      <c r="AC433" s="69"/>
      <c r="AD433" s="69"/>
      <c r="AE433" s="69"/>
      <c r="AG433" s="69"/>
      <c r="AH433" s="69"/>
      <c r="AL433" s="69"/>
    </row>
    <row r="434" spans="9:38" x14ac:dyDescent="0.25">
      <c r="I434" s="69"/>
      <c r="M434" s="69"/>
      <c r="Q434" s="71"/>
      <c r="U434" s="69"/>
      <c r="V434" s="69"/>
      <c r="W434" s="69"/>
      <c r="Y434" s="69"/>
      <c r="Z434" s="69"/>
      <c r="AA434" s="69"/>
      <c r="AC434" s="69"/>
      <c r="AD434" s="69"/>
      <c r="AE434" s="69"/>
      <c r="AG434" s="69"/>
      <c r="AH434" s="69"/>
      <c r="AL434" s="69"/>
    </row>
    <row r="435" spans="9:38" x14ac:dyDescent="0.25">
      <c r="I435" s="69"/>
      <c r="M435" s="69"/>
      <c r="Q435" s="71"/>
      <c r="U435" s="69"/>
      <c r="V435" s="69"/>
      <c r="W435" s="69"/>
      <c r="Y435" s="69"/>
      <c r="Z435" s="69"/>
      <c r="AA435" s="69"/>
      <c r="AC435" s="69"/>
      <c r="AD435" s="69"/>
      <c r="AE435" s="69"/>
      <c r="AG435" s="69"/>
      <c r="AH435" s="69"/>
      <c r="AL435" s="69"/>
    </row>
    <row r="436" spans="9:38" x14ac:dyDescent="0.25">
      <c r="I436" s="69"/>
      <c r="M436" s="69"/>
      <c r="Q436" s="71"/>
      <c r="U436" s="69"/>
      <c r="V436" s="69"/>
      <c r="W436" s="69"/>
      <c r="Y436" s="69"/>
      <c r="Z436" s="69"/>
      <c r="AA436" s="69"/>
      <c r="AC436" s="69"/>
      <c r="AD436" s="69"/>
      <c r="AE436" s="69"/>
      <c r="AG436" s="69"/>
      <c r="AH436" s="69"/>
      <c r="AL436" s="69"/>
    </row>
    <row r="437" spans="9:38" x14ac:dyDescent="0.25">
      <c r="I437" s="69"/>
      <c r="M437" s="69"/>
      <c r="Q437" s="71"/>
      <c r="U437" s="69"/>
      <c r="V437" s="69"/>
      <c r="W437" s="69"/>
      <c r="Y437" s="69"/>
      <c r="Z437" s="69"/>
      <c r="AA437" s="69"/>
      <c r="AC437" s="69"/>
      <c r="AD437" s="69"/>
      <c r="AE437" s="69"/>
      <c r="AG437" s="69"/>
      <c r="AH437" s="69"/>
      <c r="AL437" s="69"/>
    </row>
    <row r="438" spans="9:38" x14ac:dyDescent="0.25">
      <c r="I438" s="69"/>
      <c r="M438" s="69"/>
      <c r="Q438" s="71"/>
      <c r="U438" s="69"/>
      <c r="V438" s="69"/>
      <c r="W438" s="69"/>
      <c r="Y438" s="69"/>
      <c r="Z438" s="69"/>
      <c r="AA438" s="69"/>
      <c r="AC438" s="69"/>
      <c r="AD438" s="69"/>
      <c r="AE438" s="69"/>
      <c r="AG438" s="69"/>
      <c r="AH438" s="69"/>
      <c r="AL438" s="69"/>
    </row>
    <row r="439" spans="9:38" x14ac:dyDescent="0.25">
      <c r="I439" s="69"/>
      <c r="M439" s="69"/>
      <c r="Q439" s="71"/>
      <c r="U439" s="69"/>
      <c r="V439" s="69"/>
      <c r="W439" s="69"/>
      <c r="Y439" s="69"/>
      <c r="Z439" s="69"/>
      <c r="AA439" s="69"/>
      <c r="AC439" s="69"/>
      <c r="AD439" s="69"/>
      <c r="AE439" s="69"/>
      <c r="AG439" s="69"/>
      <c r="AH439" s="69"/>
      <c r="AL439" s="69"/>
    </row>
    <row r="440" spans="9:38" x14ac:dyDescent="0.25">
      <c r="I440" s="69"/>
      <c r="M440" s="69"/>
      <c r="Q440" s="71"/>
      <c r="U440" s="69"/>
      <c r="V440" s="69"/>
      <c r="W440" s="69"/>
      <c r="Y440" s="69"/>
      <c r="Z440" s="69"/>
      <c r="AA440" s="69"/>
      <c r="AC440" s="69"/>
      <c r="AD440" s="69"/>
      <c r="AE440" s="69"/>
      <c r="AG440" s="69"/>
      <c r="AH440" s="69"/>
      <c r="AL440" s="69"/>
    </row>
    <row r="441" spans="9:38" x14ac:dyDescent="0.25">
      <c r="I441" s="69"/>
      <c r="M441" s="69"/>
      <c r="Q441" s="71"/>
      <c r="U441" s="69"/>
      <c r="V441" s="69"/>
      <c r="W441" s="69"/>
      <c r="Y441" s="69"/>
      <c r="Z441" s="69"/>
      <c r="AA441" s="69"/>
      <c r="AC441" s="69"/>
      <c r="AD441" s="69"/>
      <c r="AE441" s="69"/>
      <c r="AG441" s="69"/>
      <c r="AH441" s="69"/>
      <c r="AL441" s="69"/>
    </row>
    <row r="442" spans="9:38" x14ac:dyDescent="0.25">
      <c r="I442" s="69"/>
      <c r="M442" s="69"/>
      <c r="Q442" s="71"/>
      <c r="U442" s="69"/>
      <c r="V442" s="69"/>
      <c r="W442" s="69"/>
      <c r="Y442" s="69"/>
      <c r="Z442" s="69"/>
      <c r="AA442" s="69"/>
      <c r="AC442" s="69"/>
      <c r="AD442" s="69"/>
      <c r="AE442" s="69"/>
      <c r="AG442" s="69"/>
      <c r="AH442" s="69"/>
      <c r="AL442" s="69"/>
    </row>
    <row r="443" spans="9:38" x14ac:dyDescent="0.25">
      <c r="I443" s="69"/>
      <c r="M443" s="69"/>
      <c r="Q443" s="71"/>
      <c r="U443" s="69"/>
      <c r="V443" s="69"/>
      <c r="W443" s="69"/>
      <c r="Y443" s="69"/>
      <c r="Z443" s="69"/>
      <c r="AA443" s="69"/>
      <c r="AC443" s="69"/>
      <c r="AD443" s="69"/>
      <c r="AE443" s="69"/>
      <c r="AG443" s="69"/>
      <c r="AH443" s="69"/>
      <c r="AL443" s="69"/>
    </row>
    <row r="444" spans="9:38" x14ac:dyDescent="0.25">
      <c r="I444" s="69"/>
      <c r="M444" s="69"/>
      <c r="Q444" s="71"/>
      <c r="U444" s="69"/>
      <c r="V444" s="69"/>
      <c r="W444" s="69"/>
      <c r="Y444" s="69"/>
      <c r="Z444" s="69"/>
      <c r="AA444" s="69"/>
      <c r="AC444" s="69"/>
      <c r="AD444" s="69"/>
      <c r="AE444" s="69"/>
      <c r="AG444" s="69"/>
      <c r="AH444" s="69"/>
      <c r="AL444" s="69"/>
    </row>
    <row r="445" spans="9:38" x14ac:dyDescent="0.25">
      <c r="I445" s="69"/>
      <c r="M445" s="69"/>
      <c r="Q445" s="71"/>
      <c r="U445" s="69"/>
      <c r="V445" s="69"/>
      <c r="W445" s="69"/>
      <c r="Y445" s="69"/>
      <c r="Z445" s="69"/>
      <c r="AA445" s="69"/>
      <c r="AC445" s="69"/>
      <c r="AD445" s="69"/>
      <c r="AE445" s="69"/>
      <c r="AG445" s="69"/>
      <c r="AH445" s="69"/>
      <c r="AL445" s="69"/>
    </row>
    <row r="446" spans="9:38" x14ac:dyDescent="0.25">
      <c r="I446" s="69"/>
      <c r="M446" s="69"/>
      <c r="Q446" s="71"/>
      <c r="U446" s="69"/>
      <c r="V446" s="69"/>
      <c r="W446" s="69"/>
      <c r="Y446" s="69"/>
      <c r="Z446" s="69"/>
      <c r="AA446" s="69"/>
      <c r="AC446" s="69"/>
      <c r="AD446" s="69"/>
      <c r="AE446" s="69"/>
      <c r="AG446" s="69"/>
      <c r="AH446" s="69"/>
      <c r="AL446" s="69"/>
    </row>
    <row r="447" spans="9:38" x14ac:dyDescent="0.25">
      <c r="I447" s="69"/>
      <c r="M447" s="69"/>
      <c r="Q447" s="71"/>
      <c r="U447" s="69"/>
      <c r="V447" s="69"/>
      <c r="W447" s="69"/>
      <c r="Y447" s="69"/>
      <c r="Z447" s="69"/>
      <c r="AA447" s="69"/>
      <c r="AC447" s="69"/>
      <c r="AD447" s="69"/>
      <c r="AE447" s="69"/>
      <c r="AG447" s="69"/>
      <c r="AH447" s="69"/>
      <c r="AL447" s="69"/>
    </row>
    <row r="448" spans="9:38" x14ac:dyDescent="0.25">
      <c r="I448" s="69"/>
      <c r="M448" s="69"/>
      <c r="Q448" s="71"/>
      <c r="U448" s="69"/>
      <c r="V448" s="69"/>
      <c r="W448" s="69"/>
      <c r="Y448" s="69"/>
      <c r="Z448" s="69"/>
      <c r="AA448" s="69"/>
      <c r="AC448" s="69"/>
      <c r="AD448" s="69"/>
      <c r="AE448" s="69"/>
      <c r="AG448" s="69"/>
      <c r="AH448" s="69"/>
      <c r="AL448" s="69"/>
    </row>
    <row r="449" spans="9:38" x14ac:dyDescent="0.25">
      <c r="I449" s="69"/>
      <c r="M449" s="69"/>
      <c r="Q449" s="71"/>
      <c r="U449" s="69"/>
      <c r="V449" s="69"/>
      <c r="W449" s="69"/>
      <c r="Y449" s="69"/>
      <c r="Z449" s="69"/>
      <c r="AA449" s="69"/>
      <c r="AC449" s="69"/>
      <c r="AD449" s="69"/>
      <c r="AE449" s="69"/>
      <c r="AG449" s="69"/>
      <c r="AH449" s="69"/>
      <c r="AL449" s="69"/>
    </row>
    <row r="450" spans="9:38" x14ac:dyDescent="0.25">
      <c r="I450" s="69"/>
      <c r="M450" s="69"/>
      <c r="Q450" s="71"/>
      <c r="U450" s="69"/>
      <c r="V450" s="69"/>
      <c r="W450" s="69"/>
      <c r="Y450" s="69"/>
      <c r="Z450" s="69"/>
      <c r="AA450" s="69"/>
      <c r="AC450" s="69"/>
      <c r="AD450" s="69"/>
      <c r="AE450" s="69"/>
      <c r="AG450" s="69"/>
      <c r="AH450" s="69"/>
      <c r="AL450" s="69"/>
    </row>
    <row r="451" spans="9:38" x14ac:dyDescent="0.25">
      <c r="I451" s="69"/>
      <c r="M451" s="69"/>
      <c r="Q451" s="71"/>
      <c r="U451" s="69"/>
      <c r="V451" s="69"/>
      <c r="W451" s="69"/>
      <c r="Y451" s="69"/>
      <c r="Z451" s="69"/>
      <c r="AA451" s="69"/>
      <c r="AC451" s="69"/>
      <c r="AD451" s="69"/>
      <c r="AE451" s="69"/>
      <c r="AG451" s="69"/>
      <c r="AH451" s="69"/>
      <c r="AL451" s="69"/>
    </row>
    <row r="452" spans="9:38" x14ac:dyDescent="0.25">
      <c r="I452" s="69"/>
      <c r="M452" s="69"/>
      <c r="Q452" s="71"/>
      <c r="U452" s="69"/>
      <c r="V452" s="69"/>
      <c r="W452" s="69"/>
      <c r="Y452" s="69"/>
      <c r="Z452" s="69"/>
      <c r="AA452" s="69"/>
      <c r="AC452" s="69"/>
      <c r="AD452" s="69"/>
      <c r="AE452" s="69"/>
      <c r="AG452" s="69"/>
      <c r="AH452" s="69"/>
      <c r="AL452" s="69"/>
    </row>
    <row r="453" spans="9:38" x14ac:dyDescent="0.25">
      <c r="I453" s="69"/>
      <c r="M453" s="69"/>
      <c r="Q453" s="71"/>
      <c r="U453" s="69"/>
      <c r="V453" s="69"/>
      <c r="W453" s="69"/>
      <c r="Y453" s="69"/>
      <c r="Z453" s="69"/>
      <c r="AA453" s="69"/>
      <c r="AC453" s="69"/>
      <c r="AD453" s="69"/>
      <c r="AE453" s="69"/>
      <c r="AG453" s="69"/>
      <c r="AH453" s="69"/>
      <c r="AL453" s="69"/>
    </row>
    <row r="454" spans="9:38" x14ac:dyDescent="0.25">
      <c r="I454" s="69"/>
      <c r="M454" s="69"/>
      <c r="Q454" s="71"/>
      <c r="U454" s="69"/>
      <c r="V454" s="69"/>
      <c r="W454" s="69"/>
      <c r="Y454" s="69"/>
      <c r="Z454" s="69"/>
      <c r="AA454" s="69"/>
      <c r="AC454" s="69"/>
      <c r="AD454" s="69"/>
      <c r="AE454" s="69"/>
      <c r="AG454" s="69"/>
      <c r="AH454" s="69"/>
      <c r="AL454" s="69"/>
    </row>
    <row r="455" spans="9:38" x14ac:dyDescent="0.25">
      <c r="I455" s="69"/>
      <c r="M455" s="69"/>
      <c r="Q455" s="71"/>
      <c r="U455" s="69"/>
      <c r="V455" s="69"/>
      <c r="W455" s="69"/>
      <c r="Y455" s="69"/>
      <c r="Z455" s="69"/>
      <c r="AA455" s="69"/>
      <c r="AC455" s="69"/>
      <c r="AD455" s="69"/>
      <c r="AE455" s="69"/>
      <c r="AG455" s="69"/>
      <c r="AH455" s="69"/>
      <c r="AL455" s="69"/>
    </row>
    <row r="456" spans="9:38" x14ac:dyDescent="0.25">
      <c r="I456" s="69"/>
      <c r="M456" s="69"/>
      <c r="Q456" s="71"/>
      <c r="U456" s="69"/>
      <c r="V456" s="69"/>
      <c r="W456" s="69"/>
      <c r="Y456" s="69"/>
      <c r="Z456" s="69"/>
      <c r="AA456" s="69"/>
      <c r="AC456" s="69"/>
      <c r="AD456" s="69"/>
      <c r="AE456" s="69"/>
      <c r="AG456" s="69"/>
      <c r="AH456" s="69"/>
      <c r="AL456" s="69"/>
    </row>
    <row r="457" spans="9:38" x14ac:dyDescent="0.25">
      <c r="I457" s="69"/>
      <c r="M457" s="69"/>
      <c r="Q457" s="71"/>
      <c r="U457" s="69"/>
      <c r="V457" s="69"/>
      <c r="W457" s="69"/>
      <c r="Y457" s="69"/>
      <c r="Z457" s="69"/>
      <c r="AA457" s="69"/>
      <c r="AC457" s="69"/>
      <c r="AD457" s="69"/>
      <c r="AE457" s="69"/>
      <c r="AG457" s="69"/>
      <c r="AH457" s="69"/>
      <c r="AL457" s="69"/>
    </row>
    <row r="458" spans="9:38" x14ac:dyDescent="0.25">
      <c r="I458" s="69"/>
      <c r="M458" s="69"/>
      <c r="Q458" s="71"/>
      <c r="U458" s="69"/>
      <c r="V458" s="69"/>
      <c r="W458" s="69"/>
      <c r="Y458" s="69"/>
      <c r="Z458" s="69"/>
      <c r="AA458" s="69"/>
      <c r="AC458" s="69"/>
      <c r="AD458" s="69"/>
      <c r="AE458" s="69"/>
      <c r="AG458" s="69"/>
      <c r="AH458" s="69"/>
      <c r="AL458" s="69"/>
    </row>
    <row r="459" spans="9:38" x14ac:dyDescent="0.25">
      <c r="I459" s="69"/>
      <c r="M459" s="69"/>
      <c r="Q459" s="71"/>
      <c r="U459" s="69"/>
      <c r="V459" s="69"/>
      <c r="W459" s="69"/>
      <c r="Y459" s="69"/>
      <c r="Z459" s="69"/>
      <c r="AA459" s="69"/>
      <c r="AC459" s="69"/>
      <c r="AD459" s="69"/>
      <c r="AE459" s="69"/>
      <c r="AG459" s="69"/>
      <c r="AH459" s="69"/>
      <c r="AL459" s="69"/>
    </row>
    <row r="460" spans="9:38" x14ac:dyDescent="0.25">
      <c r="Q460" s="71"/>
      <c r="U460" s="69"/>
      <c r="V460" s="69"/>
      <c r="W460" s="69"/>
      <c r="Y460" s="69"/>
      <c r="Z460" s="69"/>
      <c r="AA460" s="69"/>
      <c r="AC460" s="69"/>
      <c r="AD460" s="69"/>
      <c r="AE460" s="69"/>
      <c r="AG460" s="69"/>
      <c r="AH460" s="69"/>
      <c r="AL460" s="69"/>
    </row>
    <row r="461" spans="9:38" x14ac:dyDescent="0.25">
      <c r="Q461" s="71"/>
      <c r="U461" s="69"/>
      <c r="V461" s="69"/>
      <c r="W461" s="69"/>
      <c r="Y461" s="69"/>
      <c r="Z461" s="69"/>
      <c r="AA461" s="69"/>
      <c r="AC461" s="69"/>
      <c r="AD461" s="69"/>
      <c r="AE461" s="69"/>
      <c r="AG461" s="69"/>
      <c r="AH461" s="69"/>
      <c r="AL461" s="69"/>
    </row>
    <row r="462" spans="9:38" x14ac:dyDescent="0.25">
      <c r="Q462" s="71"/>
      <c r="U462" s="69"/>
      <c r="V462" s="69"/>
      <c r="W462" s="69"/>
      <c r="Y462" s="69"/>
      <c r="Z462" s="69"/>
      <c r="AA462" s="69"/>
      <c r="AC462" s="69"/>
      <c r="AD462" s="69"/>
      <c r="AE462" s="69"/>
      <c r="AG462" s="69"/>
      <c r="AH462" s="69"/>
      <c r="AL462" s="69"/>
    </row>
    <row r="463" spans="9:38" x14ac:dyDescent="0.25">
      <c r="Q463" s="71"/>
      <c r="U463" s="69"/>
      <c r="V463" s="69"/>
      <c r="W463" s="69"/>
      <c r="Y463" s="69"/>
      <c r="Z463" s="69"/>
      <c r="AA463" s="69"/>
      <c r="AC463" s="69"/>
      <c r="AD463" s="69"/>
      <c r="AE463" s="69"/>
      <c r="AG463" s="69"/>
      <c r="AH463" s="69"/>
      <c r="AL463" s="69"/>
    </row>
    <row r="464" spans="9:38" x14ac:dyDescent="0.25">
      <c r="Q464" s="71"/>
      <c r="U464" s="69"/>
      <c r="V464" s="69"/>
      <c r="W464" s="69"/>
      <c r="Y464" s="69"/>
      <c r="Z464" s="69"/>
      <c r="AA464" s="69"/>
      <c r="AC464" s="69"/>
      <c r="AD464" s="69"/>
      <c r="AE464" s="69"/>
      <c r="AG464" s="69"/>
      <c r="AH464" s="69"/>
      <c r="AL464" s="69"/>
    </row>
    <row r="465" spans="17:38" x14ac:dyDescent="0.25">
      <c r="Q465" s="71"/>
      <c r="U465" s="69"/>
      <c r="V465" s="69"/>
      <c r="W465" s="69"/>
      <c r="Y465" s="69"/>
      <c r="Z465" s="69"/>
      <c r="AA465" s="69"/>
      <c r="AC465" s="69"/>
      <c r="AD465" s="69"/>
      <c r="AE465" s="69"/>
      <c r="AG465" s="69"/>
      <c r="AH465" s="69"/>
      <c r="AL465" s="69"/>
    </row>
    <row r="466" spans="17:38" x14ac:dyDescent="0.25">
      <c r="Q466" s="71"/>
      <c r="U466" s="69"/>
      <c r="V466" s="69"/>
      <c r="W466" s="69"/>
      <c r="Y466" s="69"/>
      <c r="Z466" s="69"/>
      <c r="AA466" s="69"/>
      <c r="AC466" s="69"/>
      <c r="AD466" s="69"/>
      <c r="AE466" s="69"/>
      <c r="AG466" s="69"/>
      <c r="AH466" s="69"/>
      <c r="AL466" s="69"/>
    </row>
    <row r="467" spans="17:38" x14ac:dyDescent="0.25">
      <c r="Q467" s="71"/>
      <c r="U467" s="69"/>
      <c r="V467" s="69"/>
      <c r="W467" s="69"/>
      <c r="Y467" s="69"/>
      <c r="Z467" s="69"/>
      <c r="AA467" s="69"/>
      <c r="AC467" s="69"/>
      <c r="AD467" s="69"/>
      <c r="AE467" s="69"/>
      <c r="AG467" s="69"/>
      <c r="AH467" s="69"/>
      <c r="AL467" s="69"/>
    </row>
    <row r="468" spans="17:38" x14ac:dyDescent="0.25">
      <c r="Q468" s="71"/>
      <c r="U468" s="69"/>
      <c r="V468" s="69"/>
      <c r="W468" s="69"/>
      <c r="Y468" s="69"/>
      <c r="Z468" s="69"/>
      <c r="AA468" s="69"/>
      <c r="AC468" s="69"/>
      <c r="AD468" s="69"/>
      <c r="AE468" s="69"/>
      <c r="AG468" s="69"/>
      <c r="AH468" s="69"/>
      <c r="AL468" s="69"/>
    </row>
    <row r="469" spans="17:38" x14ac:dyDescent="0.25">
      <c r="Q469" s="71"/>
      <c r="U469" s="69"/>
      <c r="V469" s="69"/>
      <c r="W469" s="69"/>
      <c r="Y469" s="69"/>
      <c r="Z469" s="69"/>
      <c r="AA469" s="69"/>
      <c r="AC469" s="69"/>
      <c r="AD469" s="69"/>
      <c r="AE469" s="69"/>
      <c r="AG469" s="69"/>
      <c r="AH469" s="69"/>
      <c r="AL469" s="69"/>
    </row>
    <row r="470" spans="17:38" x14ac:dyDescent="0.25">
      <c r="Q470" s="71"/>
      <c r="U470" s="69"/>
      <c r="V470" s="69"/>
      <c r="W470" s="69"/>
      <c r="Y470" s="69"/>
      <c r="Z470" s="69"/>
      <c r="AA470" s="69"/>
      <c r="AC470" s="69"/>
      <c r="AD470" s="69"/>
      <c r="AE470" s="69"/>
      <c r="AG470" s="69"/>
      <c r="AH470" s="69"/>
      <c r="AL470" s="69"/>
    </row>
    <row r="471" spans="17:38" x14ac:dyDescent="0.25">
      <c r="Q471" s="71"/>
      <c r="U471" s="69"/>
      <c r="V471" s="69"/>
      <c r="W471" s="69"/>
      <c r="Y471" s="69"/>
      <c r="Z471" s="69"/>
      <c r="AA471" s="69"/>
      <c r="AC471" s="69"/>
      <c r="AD471" s="69"/>
      <c r="AE471" s="69"/>
      <c r="AG471" s="69"/>
      <c r="AH471" s="69"/>
      <c r="AL471" s="69"/>
    </row>
    <row r="472" spans="17:38" x14ac:dyDescent="0.25">
      <c r="Q472" s="71"/>
      <c r="U472" s="69"/>
      <c r="V472" s="69"/>
      <c r="W472" s="69"/>
      <c r="Y472" s="69"/>
      <c r="Z472" s="69"/>
      <c r="AA472" s="69"/>
      <c r="AC472" s="69"/>
      <c r="AD472" s="69"/>
      <c r="AE472" s="69"/>
      <c r="AG472" s="69"/>
      <c r="AH472" s="69"/>
      <c r="AL472" s="69"/>
    </row>
    <row r="473" spans="17:38" x14ac:dyDescent="0.25">
      <c r="Q473" s="71"/>
      <c r="U473" s="69"/>
      <c r="V473" s="69"/>
      <c r="W473" s="69"/>
      <c r="Y473" s="69"/>
      <c r="Z473" s="69"/>
      <c r="AA473" s="69"/>
      <c r="AC473" s="69"/>
      <c r="AD473" s="69"/>
      <c r="AE473" s="69"/>
      <c r="AG473" s="69"/>
      <c r="AH473" s="69"/>
      <c r="AL473" s="69"/>
    </row>
    <row r="474" spans="17:38" x14ac:dyDescent="0.25">
      <c r="Q474" s="71"/>
      <c r="U474" s="69"/>
      <c r="V474" s="69"/>
      <c r="W474" s="69"/>
      <c r="Y474" s="69"/>
      <c r="Z474" s="69"/>
      <c r="AA474" s="69"/>
      <c r="AC474" s="69"/>
      <c r="AD474" s="69"/>
      <c r="AE474" s="69"/>
      <c r="AG474" s="69"/>
      <c r="AH474" s="69"/>
      <c r="AL474" s="69"/>
    </row>
    <row r="475" spans="17:38" x14ac:dyDescent="0.25">
      <c r="Q475" s="71"/>
      <c r="U475" s="69"/>
      <c r="V475" s="69"/>
      <c r="W475" s="69"/>
      <c r="Y475" s="69"/>
      <c r="Z475" s="69"/>
      <c r="AA475" s="69"/>
      <c r="AC475" s="69"/>
      <c r="AD475" s="69"/>
      <c r="AE475" s="69"/>
      <c r="AG475" s="69"/>
      <c r="AH475" s="69"/>
      <c r="AL475" s="69"/>
    </row>
    <row r="476" spans="17:38" x14ac:dyDescent="0.25">
      <c r="Q476" s="71"/>
      <c r="U476" s="69"/>
      <c r="V476" s="69"/>
      <c r="W476" s="69"/>
      <c r="Y476" s="69"/>
      <c r="Z476" s="69"/>
      <c r="AA476" s="69"/>
      <c r="AC476" s="69"/>
      <c r="AD476" s="69"/>
      <c r="AE476" s="69"/>
      <c r="AG476" s="69"/>
      <c r="AH476" s="69"/>
      <c r="AL476" s="69"/>
    </row>
    <row r="477" spans="17:38" x14ac:dyDescent="0.25">
      <c r="U477" s="69"/>
      <c r="V477" s="69"/>
      <c r="W477" s="69"/>
      <c r="Y477" s="69"/>
      <c r="Z477" s="69"/>
      <c r="AA477" s="69"/>
      <c r="AC477" s="69"/>
      <c r="AD477" s="69"/>
      <c r="AE477" s="69"/>
      <c r="AG477" s="69"/>
      <c r="AH477" s="69"/>
      <c r="AL477" s="69"/>
    </row>
    <row r="478" spans="17:38" x14ac:dyDescent="0.25">
      <c r="U478" s="69"/>
      <c r="V478" s="69"/>
      <c r="W478" s="69"/>
      <c r="Y478" s="69"/>
      <c r="Z478" s="69"/>
      <c r="AA478" s="69"/>
      <c r="AC478" s="69"/>
      <c r="AD478" s="69"/>
      <c r="AE478" s="69"/>
      <c r="AG478" s="69"/>
      <c r="AH478" s="69"/>
      <c r="AL478" s="69"/>
    </row>
    <row r="479" spans="17:38" x14ac:dyDescent="0.25">
      <c r="U479" s="69"/>
      <c r="V479" s="69"/>
      <c r="W479" s="69"/>
      <c r="Y479" s="69"/>
      <c r="Z479" s="69"/>
      <c r="AA479" s="69"/>
      <c r="AC479" s="69"/>
      <c r="AD479" s="69"/>
      <c r="AE479" s="69"/>
      <c r="AG479" s="69"/>
      <c r="AH479" s="69"/>
      <c r="AL479" s="69"/>
    </row>
    <row r="480" spans="17:38" x14ac:dyDescent="0.25">
      <c r="U480" s="69"/>
      <c r="V480" s="69"/>
      <c r="W480" s="69"/>
      <c r="Y480" s="69"/>
      <c r="Z480" s="69"/>
      <c r="AA480" s="69"/>
      <c r="AC480" s="69"/>
      <c r="AD480" s="69"/>
      <c r="AE480" s="69"/>
      <c r="AG480" s="69"/>
      <c r="AH480" s="69"/>
      <c r="AL480" s="69"/>
    </row>
    <row r="481" spans="17:38" x14ac:dyDescent="0.25">
      <c r="U481" s="69"/>
      <c r="V481" s="69"/>
      <c r="W481" s="69"/>
      <c r="Y481" s="69"/>
      <c r="Z481" s="69"/>
      <c r="AA481" s="69"/>
      <c r="AC481" s="69"/>
      <c r="AD481" s="69"/>
      <c r="AE481" s="69"/>
      <c r="AG481" s="69"/>
      <c r="AH481" s="69"/>
      <c r="AL481" s="69"/>
    </row>
    <row r="482" spans="17:38" x14ac:dyDescent="0.25">
      <c r="U482" s="69"/>
      <c r="V482" s="69"/>
      <c r="W482" s="69"/>
      <c r="Y482" s="69"/>
      <c r="Z482" s="69"/>
      <c r="AA482" s="69"/>
      <c r="AC482" s="69"/>
      <c r="AD482" s="69"/>
      <c r="AE482" s="69"/>
      <c r="AG482" s="69"/>
      <c r="AH482" s="69"/>
      <c r="AL482" s="69"/>
    </row>
    <row r="483" spans="17:38" x14ac:dyDescent="0.25">
      <c r="U483" s="69"/>
      <c r="V483" s="69"/>
      <c r="W483" s="69"/>
      <c r="Y483" s="69"/>
      <c r="Z483" s="69"/>
      <c r="AA483" s="69"/>
      <c r="AC483" s="69"/>
      <c r="AD483" s="69"/>
      <c r="AE483" s="69"/>
      <c r="AG483" s="69"/>
      <c r="AH483" s="69"/>
      <c r="AL483" s="69"/>
    </row>
    <row r="484" spans="17:38" x14ac:dyDescent="0.25">
      <c r="Q484" s="86"/>
      <c r="U484" s="69"/>
      <c r="V484" s="69"/>
      <c r="W484" s="69"/>
      <c r="Y484" s="69"/>
      <c r="Z484" s="69"/>
      <c r="AA484" s="69"/>
      <c r="AC484" s="69"/>
      <c r="AD484" s="69"/>
      <c r="AE484" s="69"/>
      <c r="AG484" s="69"/>
      <c r="AH484" s="69"/>
      <c r="AL484" s="69"/>
    </row>
    <row r="485" spans="17:38" x14ac:dyDescent="0.25">
      <c r="U485" s="69"/>
      <c r="V485" s="69"/>
      <c r="W485" s="69"/>
      <c r="Y485" s="69"/>
      <c r="Z485" s="69"/>
      <c r="AA485" s="69"/>
      <c r="AC485" s="69"/>
      <c r="AD485" s="69"/>
      <c r="AE485" s="69"/>
      <c r="AG485" s="69"/>
      <c r="AH485" s="69"/>
      <c r="AL485" s="69"/>
    </row>
    <row r="486" spans="17:38" x14ac:dyDescent="0.25">
      <c r="U486" s="69"/>
      <c r="V486" s="69"/>
      <c r="W486" s="69"/>
      <c r="Y486" s="69"/>
      <c r="Z486" s="69"/>
      <c r="AA486" s="69"/>
      <c r="AC486" s="69"/>
      <c r="AD486" s="69"/>
      <c r="AE486" s="69"/>
      <c r="AG486" s="69"/>
      <c r="AH486" s="69"/>
      <c r="AL486" s="69"/>
    </row>
    <row r="487" spans="17:38" x14ac:dyDescent="0.25">
      <c r="U487" s="69"/>
      <c r="V487" s="69"/>
      <c r="W487" s="69"/>
      <c r="Y487" s="69"/>
      <c r="Z487" s="69"/>
      <c r="AA487" s="69"/>
      <c r="AC487" s="69"/>
      <c r="AD487" s="69"/>
      <c r="AE487" s="69"/>
      <c r="AG487" s="69"/>
      <c r="AH487" s="69"/>
      <c r="AL487" s="69"/>
    </row>
    <row r="488" spans="17:38" x14ac:dyDescent="0.25">
      <c r="U488" s="69"/>
      <c r="V488" s="69"/>
      <c r="W488" s="69"/>
      <c r="Y488" s="69"/>
      <c r="Z488" s="69"/>
      <c r="AA488" s="69"/>
      <c r="AC488" s="69"/>
      <c r="AD488" s="69"/>
      <c r="AE488" s="69"/>
      <c r="AG488" s="69"/>
      <c r="AH488" s="69"/>
      <c r="AL488" s="69"/>
    </row>
    <row r="489" spans="17:38" x14ac:dyDescent="0.25">
      <c r="U489" s="69"/>
      <c r="V489" s="69"/>
      <c r="W489" s="69"/>
      <c r="Y489" s="69"/>
      <c r="Z489" s="69"/>
      <c r="AA489" s="69"/>
      <c r="AC489" s="69"/>
      <c r="AD489" s="69"/>
      <c r="AE489" s="69"/>
      <c r="AG489" s="69"/>
      <c r="AH489" s="69"/>
      <c r="AL489" s="69"/>
    </row>
    <row r="490" spans="17:38" x14ac:dyDescent="0.25">
      <c r="U490" s="69"/>
      <c r="V490" s="69"/>
      <c r="W490" s="69"/>
      <c r="Y490" s="69"/>
      <c r="Z490" s="69"/>
      <c r="AA490" s="69"/>
      <c r="AC490" s="69"/>
      <c r="AD490" s="69"/>
      <c r="AE490" s="69"/>
      <c r="AG490" s="69"/>
      <c r="AH490" s="69"/>
      <c r="AL490" s="69"/>
    </row>
    <row r="491" spans="17:38" x14ac:dyDescent="0.25">
      <c r="U491" s="69"/>
      <c r="V491" s="69"/>
      <c r="W491" s="69"/>
      <c r="Y491" s="69"/>
      <c r="Z491" s="69"/>
      <c r="AA491" s="69"/>
      <c r="AC491" s="69"/>
      <c r="AD491" s="69"/>
      <c r="AE491" s="69"/>
      <c r="AG491" s="69"/>
      <c r="AH491" s="69"/>
      <c r="AL491" s="69"/>
    </row>
    <row r="492" spans="17:38" x14ac:dyDescent="0.25">
      <c r="U492" s="69"/>
      <c r="V492" s="69"/>
      <c r="W492" s="69"/>
      <c r="Y492" s="69"/>
      <c r="Z492" s="69"/>
      <c r="AA492" s="69"/>
      <c r="AC492" s="69"/>
      <c r="AD492" s="69"/>
      <c r="AE492" s="69"/>
      <c r="AG492" s="69"/>
      <c r="AH492" s="69"/>
      <c r="AL492" s="69"/>
    </row>
    <row r="493" spans="17:38" x14ac:dyDescent="0.25">
      <c r="U493" s="69"/>
      <c r="V493" s="69"/>
      <c r="W493" s="69"/>
      <c r="Y493" s="69"/>
      <c r="Z493" s="69"/>
      <c r="AA493" s="69"/>
      <c r="AC493" s="69"/>
      <c r="AD493" s="69"/>
      <c r="AE493" s="69"/>
      <c r="AG493" s="69"/>
      <c r="AH493" s="69"/>
      <c r="AL493" s="69"/>
    </row>
    <row r="494" spans="17:38" x14ac:dyDescent="0.25">
      <c r="U494" s="69"/>
      <c r="V494" s="69"/>
      <c r="W494" s="69"/>
      <c r="Y494" s="69"/>
      <c r="Z494" s="69"/>
      <c r="AA494" s="69"/>
      <c r="AC494" s="69"/>
      <c r="AD494" s="69"/>
      <c r="AE494" s="69"/>
      <c r="AG494" s="69"/>
      <c r="AH494" s="69"/>
      <c r="AL494" s="69"/>
    </row>
    <row r="495" spans="17:38" x14ac:dyDescent="0.25">
      <c r="U495" s="69"/>
      <c r="V495" s="69"/>
      <c r="W495" s="69"/>
      <c r="Y495" s="69"/>
      <c r="Z495" s="69"/>
      <c r="AA495" s="69"/>
      <c r="AC495" s="69"/>
      <c r="AD495" s="69"/>
      <c r="AE495" s="69"/>
      <c r="AG495" s="69"/>
      <c r="AH495" s="69"/>
      <c r="AL495" s="69"/>
    </row>
    <row r="496" spans="17:38" x14ac:dyDescent="0.25">
      <c r="U496" s="69"/>
      <c r="V496" s="69"/>
      <c r="W496" s="69"/>
      <c r="Y496" s="69"/>
      <c r="Z496" s="69"/>
      <c r="AA496" s="69"/>
      <c r="AC496" s="69"/>
      <c r="AD496" s="69"/>
      <c r="AE496" s="69"/>
      <c r="AG496" s="69"/>
      <c r="AH496" s="69"/>
      <c r="AL496" s="69"/>
    </row>
    <row r="497" spans="21:38" x14ac:dyDescent="0.25">
      <c r="U497" s="69"/>
      <c r="V497" s="69"/>
      <c r="W497" s="69"/>
      <c r="Y497" s="69"/>
      <c r="Z497" s="69"/>
      <c r="AA497" s="69"/>
      <c r="AC497" s="69"/>
      <c r="AD497" s="69"/>
      <c r="AE497" s="69"/>
      <c r="AG497" s="69"/>
      <c r="AH497" s="69"/>
      <c r="AL497" s="69"/>
    </row>
    <row r="498" spans="21:38" x14ac:dyDescent="0.25">
      <c r="U498" s="69"/>
      <c r="V498" s="69"/>
      <c r="W498" s="69"/>
      <c r="Y498" s="69"/>
      <c r="Z498" s="69"/>
      <c r="AA498" s="69"/>
      <c r="AC498" s="69"/>
      <c r="AD498" s="69"/>
      <c r="AE498" s="69"/>
      <c r="AG498" s="69"/>
      <c r="AH498" s="69"/>
      <c r="AL498" s="69"/>
    </row>
    <row r="499" spans="21:38" x14ac:dyDescent="0.25">
      <c r="U499" s="69"/>
      <c r="V499" s="69"/>
      <c r="W499" s="69"/>
      <c r="Y499" s="69"/>
      <c r="Z499" s="69"/>
      <c r="AA499" s="69"/>
      <c r="AC499" s="69"/>
      <c r="AD499" s="69"/>
      <c r="AE499" s="69"/>
      <c r="AG499" s="69"/>
      <c r="AH499" s="69"/>
      <c r="AL499" s="69"/>
    </row>
    <row r="500" spans="21:38" x14ac:dyDescent="0.25">
      <c r="U500" s="69"/>
      <c r="V500" s="69"/>
      <c r="W500" s="69"/>
      <c r="Y500" s="69"/>
      <c r="Z500" s="69"/>
      <c r="AA500" s="69"/>
      <c r="AC500" s="69"/>
      <c r="AD500" s="69"/>
      <c r="AE500" s="69"/>
      <c r="AG500" s="69"/>
      <c r="AH500" s="69"/>
      <c r="AL500" s="69"/>
    </row>
    <row r="501" spans="21:38" x14ac:dyDescent="0.25">
      <c r="U501" s="69"/>
      <c r="V501" s="69"/>
      <c r="W501" s="69"/>
      <c r="Y501" s="69"/>
      <c r="Z501" s="69"/>
      <c r="AA501" s="69"/>
      <c r="AC501" s="69"/>
      <c r="AD501" s="69"/>
      <c r="AE501" s="69"/>
      <c r="AG501" s="69"/>
      <c r="AH501" s="69"/>
      <c r="AL501" s="69"/>
    </row>
    <row r="502" spans="21:38" x14ac:dyDescent="0.25">
      <c r="U502" s="69"/>
      <c r="V502" s="69"/>
      <c r="W502" s="69"/>
      <c r="Y502" s="69"/>
      <c r="Z502" s="69"/>
      <c r="AA502" s="69"/>
      <c r="AC502" s="69"/>
      <c r="AD502" s="69"/>
      <c r="AE502" s="69"/>
      <c r="AG502" s="69"/>
      <c r="AH502" s="69"/>
      <c r="AL502" s="69"/>
    </row>
    <row r="503" spans="21:38" x14ac:dyDescent="0.25">
      <c r="U503" s="69"/>
      <c r="V503" s="69"/>
      <c r="W503" s="69"/>
      <c r="Y503" s="69"/>
      <c r="Z503" s="69"/>
      <c r="AA503" s="69"/>
      <c r="AC503" s="69"/>
      <c r="AD503" s="69"/>
      <c r="AE503" s="69"/>
      <c r="AG503" s="69"/>
      <c r="AH503" s="69"/>
      <c r="AL503" s="69"/>
    </row>
    <row r="504" spans="21:38" x14ac:dyDescent="0.25">
      <c r="U504" s="69"/>
      <c r="V504" s="69"/>
      <c r="W504" s="69"/>
      <c r="Y504" s="69"/>
      <c r="Z504" s="69"/>
      <c r="AA504" s="69"/>
      <c r="AC504" s="69"/>
      <c r="AD504" s="69"/>
      <c r="AE504" s="69"/>
      <c r="AG504" s="69"/>
      <c r="AH504" s="69"/>
      <c r="AL504" s="69"/>
    </row>
    <row r="505" spans="21:38" x14ac:dyDescent="0.25">
      <c r="U505" s="69"/>
      <c r="V505" s="69"/>
    </row>
    <row r="506" spans="21:38" x14ac:dyDescent="0.25">
      <c r="U506" s="69"/>
      <c r="V506" s="69"/>
      <c r="W506" s="69"/>
      <c r="Y506" s="69"/>
      <c r="Z506" s="69"/>
      <c r="AA506" s="69"/>
      <c r="AC506" s="69"/>
      <c r="AD506" s="69"/>
      <c r="AE506" s="69"/>
      <c r="AG506" s="69"/>
      <c r="AH506" s="69"/>
      <c r="AL506" s="69"/>
    </row>
    <row r="507" spans="21:38" x14ac:dyDescent="0.25">
      <c r="U507" s="69"/>
      <c r="V507" s="69"/>
    </row>
    <row r="508" spans="21:38" x14ac:dyDescent="0.25">
      <c r="U508" s="69"/>
      <c r="V508" s="69"/>
    </row>
    <row r="509" spans="21:38" x14ac:dyDescent="0.25">
      <c r="U509" s="69"/>
      <c r="V509" s="69"/>
    </row>
    <row r="510" spans="21:38" x14ac:dyDescent="0.25">
      <c r="U510" s="69"/>
      <c r="V510" s="69"/>
    </row>
    <row r="511" spans="21:38" x14ac:dyDescent="0.25">
      <c r="U511" s="69"/>
      <c r="V511" s="69"/>
    </row>
    <row r="512" spans="21:38" x14ac:dyDescent="0.25">
      <c r="U512" s="69"/>
      <c r="V512" s="69"/>
    </row>
    <row r="513" spans="21:22" x14ac:dyDescent="0.25">
      <c r="U513" s="69"/>
      <c r="V513" s="69"/>
    </row>
    <row r="514" spans="21:22" x14ac:dyDescent="0.25">
      <c r="U514" s="69"/>
      <c r="V514" s="69"/>
    </row>
    <row r="515" spans="21:22" x14ac:dyDescent="0.25">
      <c r="U515" s="69"/>
      <c r="V515" s="69"/>
    </row>
    <row r="516" spans="21:22" x14ac:dyDescent="0.25">
      <c r="U516" s="69"/>
      <c r="V516" s="69"/>
    </row>
    <row r="517" spans="21:22" x14ac:dyDescent="0.25">
      <c r="U517" s="69"/>
      <c r="V517" s="69"/>
    </row>
    <row r="518" spans="21:22" x14ac:dyDescent="0.25">
      <c r="U518" s="69"/>
      <c r="V518" s="69"/>
    </row>
    <row r="519" spans="21:22" x14ac:dyDescent="0.25">
      <c r="U519" s="69"/>
      <c r="V519" s="69"/>
    </row>
    <row r="520" spans="21:22" x14ac:dyDescent="0.25">
      <c r="U520" s="69"/>
      <c r="V520" s="69"/>
    </row>
    <row r="521" spans="21:22" x14ac:dyDescent="0.25">
      <c r="U521" s="69"/>
      <c r="V521" s="69"/>
    </row>
    <row r="522" spans="21:22" x14ac:dyDescent="0.25">
      <c r="U522" s="69"/>
      <c r="V522" s="69"/>
    </row>
    <row r="523" spans="21:22" x14ac:dyDescent="0.25">
      <c r="V523" s="69"/>
    </row>
    <row r="524" spans="21:22" x14ac:dyDescent="0.25">
      <c r="U524" s="69"/>
    </row>
    <row r="525" spans="21:22" x14ac:dyDescent="0.25">
      <c r="V525" s="69"/>
    </row>
    <row r="555" spans="17:17" x14ac:dyDescent="0.25">
      <c r="Q555" s="85"/>
    </row>
    <row r="556" spans="17:17" x14ac:dyDescent="0.25">
      <c r="Q556" s="85"/>
    </row>
    <row r="557" spans="17:17" x14ac:dyDescent="0.25">
      <c r="Q557" s="85"/>
    </row>
    <row r="558" spans="17:17" x14ac:dyDescent="0.25">
      <c r="Q558" s="85"/>
    </row>
    <row r="559" spans="17:17" x14ac:dyDescent="0.25">
      <c r="Q559" s="85"/>
    </row>
    <row r="560" spans="17:17" x14ac:dyDescent="0.25">
      <c r="Q560" s="85"/>
    </row>
    <row r="561" spans="17:17" x14ac:dyDescent="0.25">
      <c r="Q561" s="85"/>
    </row>
    <row r="562" spans="17:17" x14ac:dyDescent="0.25">
      <c r="Q562" s="85"/>
    </row>
    <row r="563" spans="17:17" x14ac:dyDescent="0.25">
      <c r="Q563" s="71"/>
    </row>
    <row r="564" spans="17:17" x14ac:dyDescent="0.25">
      <c r="Q564" s="71"/>
    </row>
    <row r="565" spans="17:17" x14ac:dyDescent="0.25">
      <c r="Q565" s="71"/>
    </row>
    <row r="566" spans="17:17" x14ac:dyDescent="0.25">
      <c r="Q566" s="71"/>
    </row>
    <row r="567" spans="17:17" x14ac:dyDescent="0.25">
      <c r="Q567" s="71"/>
    </row>
    <row r="568" spans="17:17" x14ac:dyDescent="0.25">
      <c r="Q568" s="71"/>
    </row>
    <row r="569" spans="17:17" x14ac:dyDescent="0.25">
      <c r="Q569" s="71"/>
    </row>
    <row r="570" spans="17:17" x14ac:dyDescent="0.25">
      <c r="Q570" s="71"/>
    </row>
    <row r="571" spans="17:17" x14ac:dyDescent="0.25">
      <c r="Q571" s="71"/>
    </row>
    <row r="572" spans="17:17" x14ac:dyDescent="0.25">
      <c r="Q572" s="71"/>
    </row>
    <row r="573" spans="17:17" x14ac:dyDescent="0.25">
      <c r="Q573" s="7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C1" zoomScale="75" zoomScaleNormal="75" workbookViewId="0">
      <selection activeCell="I16" sqref="I16"/>
    </sheetView>
  </sheetViews>
  <sheetFormatPr defaultColWidth="9.140625" defaultRowHeight="15" x14ac:dyDescent="0.25"/>
  <cols>
    <col min="1" max="1" width="41.85546875" style="7" customWidth="1"/>
    <col min="2" max="2" width="15" style="101" bestFit="1" customWidth="1"/>
    <col min="3" max="3" width="12.140625" style="15" bestFit="1" customWidth="1"/>
    <col min="4" max="4" width="18.140625" style="15" customWidth="1"/>
    <col min="5" max="5" width="14.85546875" style="15" customWidth="1"/>
    <col min="6" max="6" width="11.5703125" style="15" customWidth="1"/>
    <col min="7" max="7" width="15.140625" style="104" bestFit="1" customWidth="1"/>
    <col min="8" max="8" width="9.28515625" style="8" bestFit="1" customWidth="1"/>
    <col min="9" max="9" width="26.140625" style="8" customWidth="1"/>
    <col min="10" max="10" width="14.85546875" style="8" customWidth="1"/>
    <col min="11" max="11" width="10.140625" style="8" bestFit="1" customWidth="1"/>
    <col min="12" max="12" width="12.140625" style="8" bestFit="1" customWidth="1"/>
    <col min="13" max="13" width="15" style="1" bestFit="1" customWidth="1"/>
    <col min="14" max="16384" width="9.140625" style="8"/>
  </cols>
  <sheetData>
    <row r="1" spans="1:14" x14ac:dyDescent="0.25">
      <c r="A1" s="5" t="s">
        <v>17</v>
      </c>
      <c r="B1" s="99" t="s">
        <v>39</v>
      </c>
      <c r="C1" s="17" t="s">
        <v>67</v>
      </c>
      <c r="D1" s="18" t="s">
        <v>68</v>
      </c>
      <c r="E1" s="19" t="s">
        <v>69</v>
      </c>
      <c r="F1" s="20" t="s">
        <v>70</v>
      </c>
      <c r="G1" s="103" t="s">
        <v>41</v>
      </c>
      <c r="H1" s="17" t="s">
        <v>67</v>
      </c>
      <c r="I1" s="18" t="s">
        <v>68</v>
      </c>
      <c r="J1" s="19" t="s">
        <v>69</v>
      </c>
      <c r="K1" s="20" t="s">
        <v>70</v>
      </c>
      <c r="L1" s="6" t="s">
        <v>40</v>
      </c>
      <c r="M1" s="1" t="s">
        <v>76</v>
      </c>
    </row>
    <row r="2" spans="1:14" x14ac:dyDescent="0.25">
      <c r="A2" s="9" t="s">
        <v>24</v>
      </c>
      <c r="B2" s="100">
        <v>30109</v>
      </c>
      <c r="C2" s="23">
        <v>488245</v>
      </c>
      <c r="D2" s="100">
        <v>30109</v>
      </c>
      <c r="E2" s="24">
        <v>43125</v>
      </c>
      <c r="F2" s="24"/>
      <c r="G2" s="101">
        <v>4246</v>
      </c>
      <c r="H2" s="23">
        <v>488245</v>
      </c>
      <c r="I2" s="101">
        <v>4246</v>
      </c>
      <c r="J2" s="24">
        <v>43125</v>
      </c>
      <c r="K2" s="25"/>
      <c r="L2" s="10">
        <f>B2+G2</f>
        <v>34355</v>
      </c>
      <c r="M2" s="27">
        <f>I2+D2</f>
        <v>34355</v>
      </c>
    </row>
    <row r="3" spans="1:14" x14ac:dyDescent="0.25">
      <c r="A3" s="11" t="s">
        <v>25</v>
      </c>
      <c r="B3" s="100">
        <v>174734</v>
      </c>
      <c r="C3" s="106" t="s">
        <v>198</v>
      </c>
      <c r="D3" s="107" t="s">
        <v>198</v>
      </c>
      <c r="E3" s="108" t="s">
        <v>198</v>
      </c>
      <c r="F3" s="109" t="s">
        <v>198</v>
      </c>
      <c r="G3" s="101">
        <v>6370</v>
      </c>
      <c r="H3" s="26">
        <v>488260</v>
      </c>
      <c r="I3" s="101">
        <v>6370</v>
      </c>
      <c r="J3" s="25">
        <v>43125</v>
      </c>
      <c r="K3" s="25"/>
      <c r="L3" s="10">
        <f t="shared" ref="L3:L18" si="0">B3+G3</f>
        <v>181104</v>
      </c>
      <c r="M3" s="27">
        <f>I3+D47</f>
        <v>60352</v>
      </c>
    </row>
    <row r="4" spans="1:14" x14ac:dyDescent="0.25">
      <c r="A4" s="9" t="s">
        <v>26</v>
      </c>
      <c r="B4" s="100">
        <v>99792</v>
      </c>
      <c r="C4" s="23">
        <v>488246</v>
      </c>
      <c r="D4" s="100">
        <v>99792</v>
      </c>
      <c r="E4" s="24">
        <v>43125</v>
      </c>
      <c r="F4" s="24"/>
      <c r="G4" s="101">
        <v>6370</v>
      </c>
      <c r="H4" s="23">
        <v>488246</v>
      </c>
      <c r="I4" s="101">
        <v>6370</v>
      </c>
      <c r="J4" s="24">
        <v>43125</v>
      </c>
      <c r="K4" s="25"/>
      <c r="L4" s="10">
        <f t="shared" si="0"/>
        <v>106162</v>
      </c>
      <c r="M4" s="27">
        <f>I4+D48</f>
        <v>120703</v>
      </c>
    </row>
    <row r="5" spans="1:14" x14ac:dyDescent="0.25">
      <c r="A5" s="11" t="s">
        <v>27</v>
      </c>
      <c r="B5" s="100">
        <v>30521</v>
      </c>
      <c r="C5" s="23">
        <v>488247</v>
      </c>
      <c r="D5" s="100">
        <v>30521</v>
      </c>
      <c r="E5" s="24">
        <v>43125</v>
      </c>
      <c r="F5" s="24">
        <v>43146</v>
      </c>
      <c r="G5" s="101">
        <v>4246</v>
      </c>
      <c r="H5" s="23">
        <v>488247</v>
      </c>
      <c r="I5" s="101">
        <v>4246</v>
      </c>
      <c r="J5" s="25">
        <v>43125</v>
      </c>
      <c r="K5" s="25">
        <v>43146</v>
      </c>
      <c r="L5" s="10">
        <f t="shared" si="0"/>
        <v>34767</v>
      </c>
      <c r="M5" s="27">
        <f t="shared" ref="M5:M18" si="1">I5+D5</f>
        <v>34767</v>
      </c>
    </row>
    <row r="6" spans="1:14" x14ac:dyDescent="0.25">
      <c r="A6" s="11" t="s">
        <v>28</v>
      </c>
      <c r="B6" s="100">
        <v>46441</v>
      </c>
      <c r="C6" s="23">
        <v>488248</v>
      </c>
      <c r="D6" s="100">
        <v>46441</v>
      </c>
      <c r="E6" s="24">
        <v>43125</v>
      </c>
      <c r="F6" s="24"/>
      <c r="G6" s="101">
        <v>4246</v>
      </c>
      <c r="H6" s="23">
        <v>488248</v>
      </c>
      <c r="I6" s="101">
        <v>4246</v>
      </c>
      <c r="J6" s="24">
        <v>43125</v>
      </c>
      <c r="K6" s="24"/>
      <c r="L6" s="10">
        <f t="shared" si="0"/>
        <v>50687</v>
      </c>
      <c r="M6" s="27">
        <f t="shared" si="1"/>
        <v>50687</v>
      </c>
    </row>
    <row r="7" spans="1:14" x14ac:dyDescent="0.25">
      <c r="A7" s="11" t="s">
        <v>29</v>
      </c>
      <c r="B7" s="100">
        <v>18622</v>
      </c>
      <c r="C7" s="23">
        <v>488249</v>
      </c>
      <c r="D7" s="100">
        <v>18622</v>
      </c>
      <c r="E7" s="24">
        <v>43125</v>
      </c>
      <c r="F7" s="24">
        <v>43146</v>
      </c>
      <c r="G7" s="101">
        <v>4246</v>
      </c>
      <c r="H7" s="23">
        <v>488249</v>
      </c>
      <c r="I7" s="101">
        <v>4246</v>
      </c>
      <c r="J7" s="25">
        <v>43125</v>
      </c>
      <c r="K7" s="24">
        <v>43146</v>
      </c>
      <c r="L7" s="10">
        <f t="shared" si="0"/>
        <v>22868</v>
      </c>
      <c r="M7" s="27">
        <f t="shared" si="1"/>
        <v>22868</v>
      </c>
    </row>
    <row r="8" spans="1:14" x14ac:dyDescent="0.25">
      <c r="A8" s="11" t="s">
        <v>30</v>
      </c>
      <c r="B8" s="100">
        <v>128539</v>
      </c>
      <c r="C8" s="23">
        <v>488250</v>
      </c>
      <c r="D8" s="100">
        <v>128539</v>
      </c>
      <c r="E8" s="24">
        <v>43125</v>
      </c>
      <c r="F8" s="24"/>
      <c r="G8" s="101">
        <v>10616</v>
      </c>
      <c r="H8" s="23">
        <v>488250</v>
      </c>
      <c r="I8" s="101">
        <v>10616</v>
      </c>
      <c r="J8" s="24">
        <v>43125</v>
      </c>
      <c r="K8" s="25"/>
      <c r="L8" s="10">
        <f t="shared" si="0"/>
        <v>139155</v>
      </c>
      <c r="M8" s="27">
        <f t="shared" si="1"/>
        <v>139155</v>
      </c>
    </row>
    <row r="9" spans="1:14" x14ac:dyDescent="0.25">
      <c r="A9" s="9" t="s">
        <v>72</v>
      </c>
      <c r="B9" s="100">
        <v>80952</v>
      </c>
      <c r="C9" s="23">
        <v>488251</v>
      </c>
      <c r="D9" s="100">
        <v>80952</v>
      </c>
      <c r="E9" s="24">
        <v>43125</v>
      </c>
      <c r="F9" s="24">
        <v>43153</v>
      </c>
      <c r="G9" s="101">
        <v>6370</v>
      </c>
      <c r="H9" s="23">
        <v>488251</v>
      </c>
      <c r="I9" s="101">
        <v>6370</v>
      </c>
      <c r="J9" s="25">
        <v>43125</v>
      </c>
      <c r="K9" s="24">
        <v>43153</v>
      </c>
      <c r="L9" s="10">
        <f t="shared" si="0"/>
        <v>87322</v>
      </c>
      <c r="M9" s="27">
        <f t="shared" si="1"/>
        <v>87322</v>
      </c>
    </row>
    <row r="10" spans="1:14" ht="30" x14ac:dyDescent="0.25">
      <c r="A10" s="11" t="s">
        <v>31</v>
      </c>
      <c r="B10" s="100">
        <v>81033</v>
      </c>
      <c r="C10" s="23">
        <v>488252</v>
      </c>
      <c r="D10" s="100">
        <v>81033</v>
      </c>
      <c r="E10" s="24">
        <v>43125</v>
      </c>
      <c r="F10" s="24"/>
      <c r="G10" s="101">
        <v>6370</v>
      </c>
      <c r="H10" s="23">
        <v>488252</v>
      </c>
      <c r="I10" s="101">
        <v>6370</v>
      </c>
      <c r="J10" s="24">
        <v>43125</v>
      </c>
      <c r="K10" s="25"/>
      <c r="L10" s="10">
        <f t="shared" si="0"/>
        <v>87403</v>
      </c>
      <c r="M10" s="27">
        <f t="shared" si="1"/>
        <v>87403</v>
      </c>
    </row>
    <row r="11" spans="1:14" x14ac:dyDescent="0.25">
      <c r="A11" s="11" t="s">
        <v>32</v>
      </c>
      <c r="B11" s="100">
        <v>33714</v>
      </c>
      <c r="C11" s="23">
        <v>488253</v>
      </c>
      <c r="D11" s="100">
        <v>33714</v>
      </c>
      <c r="E11" s="24">
        <v>43125</v>
      </c>
      <c r="F11" s="24"/>
      <c r="G11" s="101">
        <v>4246</v>
      </c>
      <c r="H11" s="23">
        <v>488253</v>
      </c>
      <c r="I11" s="101">
        <v>4246</v>
      </c>
      <c r="J11" s="25">
        <v>43125</v>
      </c>
      <c r="K11" s="25"/>
      <c r="L11" s="10">
        <f t="shared" si="0"/>
        <v>37960</v>
      </c>
      <c r="M11" s="27">
        <f t="shared" si="1"/>
        <v>37960</v>
      </c>
      <c r="N11" s="30"/>
    </row>
    <row r="12" spans="1:14" x14ac:dyDescent="0.25">
      <c r="A12" s="11" t="s">
        <v>33</v>
      </c>
      <c r="B12" s="100">
        <v>49036</v>
      </c>
      <c r="C12" s="23">
        <v>488254</v>
      </c>
      <c r="D12" s="100">
        <v>49036</v>
      </c>
      <c r="E12" s="24">
        <v>43125</v>
      </c>
      <c r="F12" s="24"/>
      <c r="G12" s="101">
        <v>4246</v>
      </c>
      <c r="H12" s="23">
        <v>488254</v>
      </c>
      <c r="I12" s="101">
        <v>4246</v>
      </c>
      <c r="J12" s="24">
        <v>43125</v>
      </c>
      <c r="K12" s="24"/>
      <c r="L12" s="10">
        <f t="shared" si="0"/>
        <v>53282</v>
      </c>
      <c r="M12" s="27">
        <f t="shared" si="1"/>
        <v>53282</v>
      </c>
    </row>
    <row r="13" spans="1:14" x14ac:dyDescent="0.25">
      <c r="A13" s="11" t="s">
        <v>34</v>
      </c>
      <c r="B13" s="100">
        <v>234149</v>
      </c>
      <c r="C13" s="23">
        <v>488255</v>
      </c>
      <c r="D13" s="100">
        <v>234149</v>
      </c>
      <c r="E13" s="24">
        <v>43125</v>
      </c>
      <c r="F13" s="24"/>
      <c r="G13" s="101">
        <v>8493</v>
      </c>
      <c r="H13" s="23">
        <v>488255</v>
      </c>
      <c r="I13" s="101">
        <v>8493</v>
      </c>
      <c r="J13" s="25">
        <v>43125</v>
      </c>
      <c r="K13" s="24"/>
      <c r="L13" s="10">
        <f t="shared" si="0"/>
        <v>242642</v>
      </c>
      <c r="M13" s="27">
        <f t="shared" si="1"/>
        <v>242642</v>
      </c>
    </row>
    <row r="14" spans="1:14" x14ac:dyDescent="0.25">
      <c r="A14" s="11" t="s">
        <v>35</v>
      </c>
      <c r="B14" s="100">
        <v>24587</v>
      </c>
      <c r="C14" s="23">
        <v>488256</v>
      </c>
      <c r="D14" s="100">
        <v>24587</v>
      </c>
      <c r="E14" s="24">
        <v>43125</v>
      </c>
      <c r="F14" s="24">
        <v>43153</v>
      </c>
      <c r="G14" s="101">
        <v>4246</v>
      </c>
      <c r="H14" s="23">
        <v>488256</v>
      </c>
      <c r="I14" s="101">
        <v>4246</v>
      </c>
      <c r="J14" s="24">
        <v>43125</v>
      </c>
      <c r="K14" s="24">
        <v>43153</v>
      </c>
      <c r="L14" s="10">
        <f t="shared" si="0"/>
        <v>28833</v>
      </c>
      <c r="M14" s="27">
        <f t="shared" si="1"/>
        <v>28833</v>
      </c>
    </row>
    <row r="15" spans="1:14" x14ac:dyDescent="0.25">
      <c r="A15" s="11" t="s">
        <v>36</v>
      </c>
      <c r="B15" s="100">
        <v>57607</v>
      </c>
      <c r="C15" s="23">
        <v>488257</v>
      </c>
      <c r="D15" s="100">
        <v>57607</v>
      </c>
      <c r="E15" s="24">
        <v>43125</v>
      </c>
      <c r="F15" s="24">
        <v>43146</v>
      </c>
      <c r="G15" s="101">
        <v>4246</v>
      </c>
      <c r="H15" s="23">
        <v>488257</v>
      </c>
      <c r="I15" s="101">
        <v>4246</v>
      </c>
      <c r="J15" s="25">
        <v>43125</v>
      </c>
      <c r="K15" s="24">
        <v>43146</v>
      </c>
      <c r="L15" s="10">
        <f t="shared" si="0"/>
        <v>61853</v>
      </c>
      <c r="M15" s="27">
        <f t="shared" si="1"/>
        <v>61853</v>
      </c>
    </row>
    <row r="16" spans="1:14" x14ac:dyDescent="0.25">
      <c r="A16" s="11" t="s">
        <v>37</v>
      </c>
      <c r="B16" s="100">
        <v>60648</v>
      </c>
      <c r="C16" s="23">
        <v>488258</v>
      </c>
      <c r="D16" s="100">
        <v>60648</v>
      </c>
      <c r="E16" s="24">
        <v>43125</v>
      </c>
      <c r="F16" s="24">
        <v>43153</v>
      </c>
      <c r="G16" s="101">
        <v>6370</v>
      </c>
      <c r="H16" s="23">
        <v>488258</v>
      </c>
      <c r="I16" s="101">
        <v>6370</v>
      </c>
      <c r="J16" s="24">
        <v>43125</v>
      </c>
      <c r="K16" s="25">
        <v>43153</v>
      </c>
      <c r="L16" s="10">
        <f t="shared" si="0"/>
        <v>67018</v>
      </c>
      <c r="M16" s="27">
        <f t="shared" si="1"/>
        <v>67018</v>
      </c>
    </row>
    <row r="17" spans="1:13" ht="30" x14ac:dyDescent="0.25">
      <c r="A17" s="12" t="s">
        <v>38</v>
      </c>
      <c r="B17" s="100">
        <v>57827</v>
      </c>
      <c r="C17" s="23">
        <v>488259</v>
      </c>
      <c r="D17" s="100">
        <v>57827</v>
      </c>
      <c r="E17" s="24">
        <v>43125</v>
      </c>
      <c r="F17" s="24">
        <v>43146</v>
      </c>
      <c r="G17" s="101">
        <v>4246</v>
      </c>
      <c r="H17" s="23">
        <v>488259</v>
      </c>
      <c r="I17" s="101">
        <v>4246</v>
      </c>
      <c r="J17" s="25">
        <v>43125</v>
      </c>
      <c r="K17" s="24">
        <v>43146</v>
      </c>
      <c r="L17" s="10">
        <f t="shared" si="0"/>
        <v>62073</v>
      </c>
      <c r="M17" s="27">
        <f t="shared" si="1"/>
        <v>62073</v>
      </c>
    </row>
    <row r="18" spans="1:13" x14ac:dyDescent="0.25">
      <c r="A18" s="110" t="s">
        <v>199</v>
      </c>
      <c r="B18" s="100">
        <v>2091</v>
      </c>
      <c r="C18" s="23">
        <v>488363</v>
      </c>
      <c r="D18" s="100">
        <v>2091</v>
      </c>
      <c r="E18" s="24">
        <v>43160</v>
      </c>
      <c r="F18" s="24"/>
      <c r="G18" s="101">
        <v>0</v>
      </c>
      <c r="H18" s="111" t="s">
        <v>200</v>
      </c>
      <c r="I18" s="112">
        <v>0</v>
      </c>
      <c r="J18" s="113" t="s">
        <v>200</v>
      </c>
      <c r="K18" s="109" t="s">
        <v>200</v>
      </c>
      <c r="L18" s="10">
        <f t="shared" si="0"/>
        <v>2091</v>
      </c>
      <c r="M18" s="27">
        <f t="shared" si="1"/>
        <v>2091</v>
      </c>
    </row>
    <row r="19" spans="1:13" x14ac:dyDescent="0.25">
      <c r="B19" s="100">
        <f>SUM(B2:B18)</f>
        <v>1210402</v>
      </c>
      <c r="C19" s="16"/>
      <c r="D19" s="100">
        <f>SUM(D2:D18,D48)</f>
        <v>1150001</v>
      </c>
      <c r="E19" s="16"/>
      <c r="F19" s="16"/>
      <c r="H19" s="10"/>
      <c r="I19" s="101">
        <f>SUM(I2:I18)</f>
        <v>89173</v>
      </c>
      <c r="J19" s="10"/>
      <c r="K19" s="10"/>
      <c r="L19" s="10"/>
      <c r="M19" s="27">
        <f>SUM(M2:M18)</f>
        <v>1193364</v>
      </c>
    </row>
    <row r="22" spans="1:13" x14ac:dyDescent="0.25">
      <c r="A22" s="4" t="s">
        <v>75</v>
      </c>
    </row>
    <row r="23" spans="1:13" x14ac:dyDescent="0.25">
      <c r="A23" s="13" t="s">
        <v>42</v>
      </c>
      <c r="B23" s="101">
        <v>207</v>
      </c>
      <c r="C23" s="26">
        <v>488261</v>
      </c>
      <c r="D23" s="101">
        <v>207</v>
      </c>
      <c r="E23" s="25"/>
      <c r="F23" s="25"/>
    </row>
    <row r="24" spans="1:13" x14ac:dyDescent="0.25">
      <c r="A24" s="13" t="s">
        <v>43</v>
      </c>
      <c r="B24" s="101">
        <v>5143</v>
      </c>
      <c r="C24" s="26">
        <v>488262</v>
      </c>
      <c r="D24" s="101">
        <v>5143</v>
      </c>
      <c r="E24" s="25"/>
      <c r="F24" s="25"/>
    </row>
    <row r="25" spans="1:13" x14ac:dyDescent="0.25">
      <c r="A25" s="13" t="s">
        <v>44</v>
      </c>
      <c r="B25" s="101">
        <v>227</v>
      </c>
      <c r="C25" s="26">
        <v>488263</v>
      </c>
      <c r="D25" s="101">
        <v>227</v>
      </c>
      <c r="E25" s="25"/>
      <c r="F25" s="25"/>
      <c r="I25" s="21" t="s">
        <v>73</v>
      </c>
      <c r="J25" s="21">
        <f>SUMIF(F2:F17,"&lt;&gt;",D2:D17)</f>
        <v>330764</v>
      </c>
    </row>
    <row r="26" spans="1:13" x14ac:dyDescent="0.25">
      <c r="A26" s="13" t="s">
        <v>45</v>
      </c>
      <c r="B26" s="101">
        <v>2729</v>
      </c>
      <c r="C26" s="26">
        <v>488264</v>
      </c>
      <c r="D26" s="101">
        <v>2729</v>
      </c>
      <c r="E26" s="25"/>
      <c r="F26" s="25"/>
      <c r="I26" s="21" t="s">
        <v>41</v>
      </c>
      <c r="J26" s="21">
        <f>SUMIF(K2:K17,"&lt;&gt;",I2:I17)</f>
        <v>33970</v>
      </c>
    </row>
    <row r="27" spans="1:13" x14ac:dyDescent="0.25">
      <c r="A27" s="13" t="s">
        <v>46</v>
      </c>
      <c r="B27" s="101">
        <v>738</v>
      </c>
      <c r="C27" s="26">
        <v>788265</v>
      </c>
      <c r="D27" s="101">
        <v>738</v>
      </c>
      <c r="E27" s="25"/>
      <c r="F27" s="25"/>
      <c r="I27" s="21" t="s">
        <v>74</v>
      </c>
      <c r="J27" s="21">
        <f>SUMIF(F23:F46,"&lt;&gt;",D23:D46)</f>
        <v>10942</v>
      </c>
    </row>
    <row r="28" spans="1:13" x14ac:dyDescent="0.25">
      <c r="A28" s="13" t="s">
        <v>47</v>
      </c>
      <c r="B28" s="101">
        <v>733</v>
      </c>
      <c r="C28" s="26">
        <v>488266</v>
      </c>
      <c r="D28" s="101">
        <v>733</v>
      </c>
      <c r="E28" s="25"/>
      <c r="F28" s="24"/>
      <c r="I28" s="22" t="s">
        <v>71</v>
      </c>
      <c r="J28" s="22">
        <f>SUM(J25:J27)</f>
        <v>375676</v>
      </c>
    </row>
    <row r="29" spans="1:13" x14ac:dyDescent="0.25">
      <c r="A29" s="13" t="s">
        <v>48</v>
      </c>
      <c r="B29" s="101">
        <v>2589</v>
      </c>
      <c r="C29" s="26">
        <v>488267</v>
      </c>
      <c r="D29" s="101">
        <v>2589</v>
      </c>
      <c r="E29" s="25"/>
      <c r="F29" s="25">
        <v>43153</v>
      </c>
    </row>
    <row r="30" spans="1:13" x14ac:dyDescent="0.25">
      <c r="A30" s="13" t="s">
        <v>49</v>
      </c>
      <c r="B30" s="101">
        <v>1722</v>
      </c>
      <c r="C30" s="26">
        <v>488268</v>
      </c>
      <c r="D30" s="101">
        <v>1722</v>
      </c>
      <c r="E30" s="25"/>
      <c r="F30" s="24"/>
    </row>
    <row r="31" spans="1:13" x14ac:dyDescent="0.25">
      <c r="A31" s="13" t="s">
        <v>50</v>
      </c>
      <c r="B31" s="101">
        <v>1459</v>
      </c>
      <c r="C31" s="26">
        <v>488269</v>
      </c>
      <c r="D31" s="101">
        <v>1459</v>
      </c>
      <c r="E31" s="25"/>
      <c r="F31" s="25">
        <v>43153</v>
      </c>
    </row>
    <row r="32" spans="1:13" x14ac:dyDescent="0.25">
      <c r="A32" s="13" t="s">
        <v>51</v>
      </c>
      <c r="B32" s="101">
        <v>558</v>
      </c>
      <c r="C32" s="26">
        <v>488270</v>
      </c>
      <c r="D32" s="101">
        <v>558</v>
      </c>
      <c r="E32" s="25"/>
      <c r="F32" s="24"/>
    </row>
    <row r="33" spans="1:7" x14ac:dyDescent="0.25">
      <c r="A33" s="13" t="s">
        <v>52</v>
      </c>
      <c r="B33" s="101">
        <v>1185</v>
      </c>
      <c r="C33" s="26">
        <v>488271</v>
      </c>
      <c r="D33" s="101">
        <v>1185</v>
      </c>
      <c r="E33" s="25"/>
      <c r="F33" s="24">
        <v>43153</v>
      </c>
    </row>
    <row r="34" spans="1:7" x14ac:dyDescent="0.25">
      <c r="A34" s="13" t="s">
        <v>53</v>
      </c>
      <c r="B34" s="101">
        <v>4446</v>
      </c>
      <c r="C34" s="26">
        <v>488272</v>
      </c>
      <c r="D34" s="101">
        <v>4446</v>
      </c>
      <c r="E34" s="25"/>
      <c r="F34" s="24"/>
    </row>
    <row r="35" spans="1:7" x14ac:dyDescent="0.25">
      <c r="A35" s="13" t="s">
        <v>54</v>
      </c>
      <c r="B35" s="101">
        <v>2600</v>
      </c>
      <c r="C35" s="26">
        <v>488273</v>
      </c>
      <c r="D35" s="101">
        <v>2600</v>
      </c>
      <c r="E35" s="25"/>
      <c r="F35" s="24"/>
    </row>
    <row r="36" spans="1:7" x14ac:dyDescent="0.25">
      <c r="A36" s="13" t="s">
        <v>55</v>
      </c>
      <c r="B36" s="101">
        <v>3090</v>
      </c>
      <c r="C36" s="26">
        <v>488274</v>
      </c>
      <c r="D36" s="101">
        <v>3090</v>
      </c>
      <c r="E36" s="25"/>
      <c r="F36" s="24"/>
    </row>
    <row r="37" spans="1:7" x14ac:dyDescent="0.25">
      <c r="A37" s="13" t="s">
        <v>56</v>
      </c>
      <c r="B37" s="101">
        <v>4987</v>
      </c>
      <c r="C37" s="26">
        <v>488275</v>
      </c>
      <c r="D37" s="101">
        <v>4987</v>
      </c>
      <c r="E37" s="25"/>
      <c r="F37" s="25"/>
    </row>
    <row r="38" spans="1:7" x14ac:dyDescent="0.25">
      <c r="A38" s="13" t="s">
        <v>57</v>
      </c>
      <c r="B38" s="101">
        <v>1203</v>
      </c>
      <c r="C38" s="26">
        <v>488276</v>
      </c>
      <c r="D38" s="101">
        <v>1203</v>
      </c>
      <c r="E38" s="25"/>
      <c r="F38" s="24"/>
    </row>
    <row r="39" spans="1:7" x14ac:dyDescent="0.25">
      <c r="A39" s="14" t="s">
        <v>58</v>
      </c>
      <c r="B39" s="101">
        <v>3000</v>
      </c>
      <c r="C39" s="26">
        <v>488277</v>
      </c>
      <c r="D39" s="101">
        <v>3000</v>
      </c>
      <c r="E39" s="25"/>
      <c r="F39" s="25"/>
    </row>
    <row r="40" spans="1:7" x14ac:dyDescent="0.25">
      <c r="A40" s="14" t="s">
        <v>59</v>
      </c>
      <c r="B40" s="101">
        <v>403</v>
      </c>
      <c r="C40" s="26">
        <v>488278</v>
      </c>
      <c r="D40" s="101">
        <v>403</v>
      </c>
      <c r="E40" s="25"/>
      <c r="F40" s="25"/>
    </row>
    <row r="41" spans="1:7" x14ac:dyDescent="0.25">
      <c r="A41" s="13" t="s">
        <v>60</v>
      </c>
      <c r="B41" s="101">
        <v>3092</v>
      </c>
      <c r="C41" s="26">
        <v>488279</v>
      </c>
      <c r="D41" s="101">
        <v>3092</v>
      </c>
      <c r="E41" s="25"/>
      <c r="F41" s="24">
        <v>43146</v>
      </c>
    </row>
    <row r="42" spans="1:7" x14ac:dyDescent="0.25">
      <c r="A42" s="13" t="s">
        <v>61</v>
      </c>
      <c r="B42" s="101">
        <v>2620</v>
      </c>
      <c r="C42" s="26">
        <v>488280</v>
      </c>
      <c r="D42" s="101">
        <v>2620</v>
      </c>
      <c r="E42" s="25"/>
      <c r="F42" s="24"/>
    </row>
    <row r="43" spans="1:7" x14ac:dyDescent="0.25">
      <c r="A43" s="13" t="s">
        <v>62</v>
      </c>
      <c r="B43" s="101">
        <v>495</v>
      </c>
      <c r="C43" s="26">
        <v>488281</v>
      </c>
      <c r="D43" s="101">
        <v>495</v>
      </c>
      <c r="E43" s="25"/>
      <c r="F43" s="24">
        <v>43153</v>
      </c>
    </row>
    <row r="44" spans="1:7" x14ac:dyDescent="0.25">
      <c r="A44" s="13" t="s">
        <v>63</v>
      </c>
      <c r="B44" s="101">
        <v>3787</v>
      </c>
      <c r="C44" s="26">
        <v>488282</v>
      </c>
      <c r="D44" s="101">
        <v>3787</v>
      </c>
      <c r="E44" s="25"/>
      <c r="F44" s="25"/>
    </row>
    <row r="45" spans="1:7" x14ac:dyDescent="0.25">
      <c r="A45" s="13" t="s">
        <v>64</v>
      </c>
      <c r="B45" s="101">
        <v>11216</v>
      </c>
      <c r="C45" s="26">
        <v>488283</v>
      </c>
      <c r="D45" s="101">
        <v>11216</v>
      </c>
      <c r="E45" s="25"/>
      <c r="F45" s="25"/>
    </row>
    <row r="46" spans="1:7" x14ac:dyDescent="0.25">
      <c r="A46" s="13" t="s">
        <v>65</v>
      </c>
      <c r="B46" s="101">
        <v>2122</v>
      </c>
      <c r="C46" s="26">
        <v>488284</v>
      </c>
      <c r="D46" s="101">
        <v>2122</v>
      </c>
      <c r="E46" s="25"/>
      <c r="F46" s="25">
        <v>43146</v>
      </c>
    </row>
    <row r="47" spans="1:7" x14ac:dyDescent="0.25">
      <c r="A47" s="13" t="s">
        <v>66</v>
      </c>
      <c r="B47" s="101">
        <v>114383</v>
      </c>
      <c r="C47" s="26">
        <v>488260</v>
      </c>
      <c r="D47" s="101">
        <v>53982</v>
      </c>
      <c r="E47" s="25"/>
      <c r="F47" s="25"/>
    </row>
    <row r="48" spans="1:7" s="1" customFormat="1" x14ac:dyDescent="0.25">
      <c r="A48" s="4" t="s">
        <v>40</v>
      </c>
      <c r="B48" s="102">
        <f>SUM(B23:B47)</f>
        <v>174734</v>
      </c>
      <c r="C48" s="3"/>
      <c r="D48" s="102">
        <f>SUM(D23:D47)</f>
        <v>114333</v>
      </c>
      <c r="E48" s="3"/>
      <c r="F48" s="3"/>
      <c r="G48" s="105"/>
    </row>
  </sheetData>
  <pageMargins left="0.7" right="0.7" top="0.75" bottom="0.75" header="0.3" footer="0.3"/>
  <pageSetup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2" sqref="F2"/>
    </sheetView>
  </sheetViews>
  <sheetFormatPr defaultRowHeight="15" x14ac:dyDescent="0.25"/>
  <cols>
    <col min="1" max="1" width="51.7109375" bestFit="1" customWidth="1"/>
    <col min="2" max="2" width="11.140625" bestFit="1" customWidth="1"/>
    <col min="3" max="3" width="10.7109375" bestFit="1" customWidth="1"/>
  </cols>
  <sheetData>
    <row r="1" spans="1:8" s="2" customFormat="1" x14ac:dyDescent="0.25">
      <c r="A1" s="2" t="s">
        <v>109</v>
      </c>
      <c r="F1" s="2" t="s">
        <v>2</v>
      </c>
    </row>
    <row r="2" spans="1:8" x14ac:dyDescent="0.25">
      <c r="A2" s="1" t="s">
        <v>88</v>
      </c>
      <c r="B2" s="27" t="s">
        <v>89</v>
      </c>
      <c r="C2" s="1" t="s">
        <v>90</v>
      </c>
      <c r="F2" s="1" t="s">
        <v>88</v>
      </c>
      <c r="G2" s="27" t="s">
        <v>89</v>
      </c>
      <c r="H2" s="1" t="s">
        <v>90</v>
      </c>
    </row>
    <row r="3" spans="1:8" x14ac:dyDescent="0.25">
      <c r="A3" s="2"/>
      <c r="B3" s="29"/>
      <c r="C3" s="28"/>
      <c r="F3" s="2"/>
      <c r="G3" s="29"/>
      <c r="H3" s="28"/>
    </row>
    <row r="4" spans="1:8" s="2" customFormat="1" x14ac:dyDescent="0.25">
      <c r="B4" s="29"/>
      <c r="C4" s="28"/>
      <c r="G4" s="29"/>
      <c r="H4" s="28"/>
    </row>
    <row r="5" spans="1:8" s="2" customFormat="1" x14ac:dyDescent="0.25">
      <c r="B5" s="29"/>
      <c r="C5" s="28"/>
      <c r="G5" s="29"/>
      <c r="H5" s="28"/>
    </row>
    <row r="6" spans="1:8" s="2" customFormat="1" x14ac:dyDescent="0.25">
      <c r="B6" s="29"/>
      <c r="C6" s="28"/>
      <c r="G6" s="29"/>
      <c r="H6" s="28"/>
    </row>
    <row r="7" spans="1:8" s="2" customFormat="1" x14ac:dyDescent="0.25">
      <c r="B7" s="29"/>
      <c r="C7" s="28"/>
      <c r="G7" s="29"/>
      <c r="H7" s="28"/>
    </row>
    <row r="8" spans="1:8" x14ac:dyDescent="0.25">
      <c r="A8" s="2"/>
      <c r="B8" s="29"/>
      <c r="C8" s="2"/>
      <c r="F8" s="2"/>
      <c r="G8" s="29"/>
      <c r="H8" s="2"/>
    </row>
    <row r="9" spans="1:8" x14ac:dyDescent="0.25">
      <c r="A9" s="2"/>
      <c r="B9" s="29">
        <f>SUM(B3:B8)</f>
        <v>0</v>
      </c>
      <c r="C9" s="2"/>
      <c r="F9" s="2"/>
      <c r="G9" s="29">
        <f>SUM(G3:G8)</f>
        <v>0</v>
      </c>
      <c r="H9" s="2"/>
    </row>
    <row r="10" spans="1:8" x14ac:dyDescent="0.25">
      <c r="A10" s="2"/>
      <c r="B10" s="29"/>
      <c r="C10" s="2"/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E19" sqref="E19"/>
    </sheetView>
  </sheetViews>
  <sheetFormatPr defaultRowHeight="15" x14ac:dyDescent="0.25"/>
  <cols>
    <col min="1" max="1" width="26.7109375" bestFit="1" customWidth="1"/>
    <col min="2" max="2" width="11.5703125" bestFit="1" customWidth="1"/>
    <col min="3" max="3" width="10.7109375" bestFit="1" customWidth="1"/>
    <col min="4" max="4" width="14.5703125" bestFit="1" customWidth="1"/>
    <col min="5" max="5" width="29.85546875" bestFit="1" customWidth="1"/>
  </cols>
  <sheetData>
    <row r="1" spans="1:5" x14ac:dyDescent="0.25">
      <c r="A1" s="2" t="s">
        <v>91</v>
      </c>
      <c r="B1" s="29" t="s">
        <v>89</v>
      </c>
      <c r="C1" s="2" t="s">
        <v>90</v>
      </c>
      <c r="D1" s="2" t="s">
        <v>92</v>
      </c>
      <c r="E1" s="2" t="s">
        <v>93</v>
      </c>
    </row>
    <row r="2" spans="1:5" s="2" customFormat="1" x14ac:dyDescent="0.25">
      <c r="A2" s="2" t="s">
        <v>275</v>
      </c>
      <c r="B2" s="29">
        <v>75</v>
      </c>
      <c r="C2" s="28">
        <v>43129</v>
      </c>
      <c r="D2" s="28">
        <v>43129</v>
      </c>
      <c r="E2" s="2" t="s">
        <v>276</v>
      </c>
    </row>
    <row r="3" spans="1:5" x14ac:dyDescent="0.25">
      <c r="A3" s="2" t="s">
        <v>274</v>
      </c>
      <c r="B3" s="29">
        <v>100</v>
      </c>
      <c r="C3" s="28"/>
      <c r="D3" s="28">
        <v>43167</v>
      </c>
      <c r="E3" s="2"/>
    </row>
    <row r="4" spans="1:5" x14ac:dyDescent="0.25">
      <c r="A4" s="2" t="s">
        <v>300</v>
      </c>
      <c r="B4" s="29">
        <v>100</v>
      </c>
      <c r="C4" s="28"/>
      <c r="D4" s="28">
        <v>43196</v>
      </c>
      <c r="E4" s="2"/>
    </row>
    <row r="5" spans="1:5" x14ac:dyDescent="0.25">
      <c r="A5" s="2" t="s">
        <v>364</v>
      </c>
      <c r="B5" s="29">
        <v>150</v>
      </c>
      <c r="C5" s="28"/>
      <c r="D5" s="28">
        <v>43220</v>
      </c>
      <c r="E5" s="2"/>
    </row>
    <row r="6" spans="1:5" x14ac:dyDescent="0.25">
      <c r="A6" s="2"/>
      <c r="B6" s="29"/>
      <c r="C6" s="28"/>
      <c r="D6" s="28"/>
      <c r="E6" s="2"/>
    </row>
    <row r="7" spans="1:5" x14ac:dyDescent="0.25">
      <c r="A7" s="2"/>
      <c r="B7" s="29"/>
      <c r="C7" s="2"/>
      <c r="D7" s="2"/>
      <c r="E7" s="2"/>
    </row>
    <row r="8" spans="1:5" x14ac:dyDescent="0.25">
      <c r="A8" s="2"/>
      <c r="B8" s="29"/>
      <c r="C8" s="2"/>
      <c r="D8" s="2"/>
      <c r="E8" s="2"/>
    </row>
    <row r="9" spans="1:5" x14ac:dyDescent="0.25">
      <c r="A9" s="2"/>
      <c r="B9" s="29">
        <f>SUM(B2:B7)</f>
        <v>425</v>
      </c>
      <c r="C9" s="1" t="s">
        <v>40</v>
      </c>
      <c r="D9" s="2"/>
      <c r="E9" s="2"/>
    </row>
    <row r="10" spans="1:5" x14ac:dyDescent="0.25">
      <c r="A10" s="2"/>
      <c r="B10" s="29"/>
      <c r="C10" s="2"/>
      <c r="D10" s="2"/>
      <c r="E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2018 budget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Stef Morrill</cp:lastModifiedBy>
  <cp:lastPrinted>2018-01-23T20:18:49Z</cp:lastPrinted>
  <dcterms:created xsi:type="dcterms:W3CDTF">2007-05-31T16:25:10Z</dcterms:created>
  <dcterms:modified xsi:type="dcterms:W3CDTF">2018-08-06T00:26:43Z</dcterms:modified>
</cp:coreProperties>
</file>